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t\Desktop\Garrison 18e Excel Analytics\"/>
    </mc:Choice>
  </mc:AlternateContent>
  <xr:revisionPtr revIDLastSave="0" documentId="13_ncr:1_{87835EBE-04BD-4CBC-B03A-70B3BAB6BFC6}" xr6:coauthVersionLast="47" xr6:coauthVersionMax="47" xr10:uidLastSave="{00000000-0000-0000-0000-000000000000}"/>
  <bookViews>
    <workbookView xWindow="-108" yWindow="-108" windowWidth="23256" windowHeight="12456" tabRatio="857" xr2:uid="{340029E2-D734-48AB-A775-CB22133389F1}"/>
  </bookViews>
  <sheets>
    <sheet name="Requirement 1 Financials" sheetId="1" r:id="rId1"/>
    <sheet name="Requirement 2 DuPont Diagram" sheetId="7" r:id="rId2"/>
    <sheet name="Requirement 3 Financials" sheetId="3" r:id="rId3"/>
    <sheet name="Requirement 4 DuPont Diagram" sheetId="8" r:id="rId4"/>
    <sheet name="Requirement 5 Financials" sheetId="4" r:id="rId5"/>
    <sheet name="Requirement 6 DuPont Diagram" sheetId="9" r:id="rId6"/>
    <sheet name="Requirement 7 Financials" sheetId="5" r:id="rId7"/>
    <sheet name="Requirement 8 DuPont Diagram" sheetId="10" r:id="rId8"/>
    <sheet name="ROI Bar Chart" sheetId="6" r:id="rId9"/>
    <sheet name="Charts Tutorial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5" i="5"/>
  <c r="B14" i="5"/>
  <c r="B13" i="5"/>
  <c r="B9" i="5"/>
  <c r="B8" i="5"/>
  <c r="B7" i="5"/>
  <c r="B6" i="5"/>
  <c r="B16" i="4"/>
  <c r="B15" i="4"/>
  <c r="B14" i="4"/>
  <c r="B13" i="4"/>
  <c r="B9" i="4"/>
  <c r="B8" i="4"/>
  <c r="B7" i="4"/>
  <c r="B6" i="4"/>
  <c r="B16" i="3"/>
  <c r="B15" i="3"/>
  <c r="B14" i="3"/>
  <c r="B13" i="3"/>
  <c r="B9" i="3"/>
  <c r="B8" i="3"/>
  <c r="B7" i="3"/>
  <c r="B6" i="3"/>
  <c r="C17" i="1" l="1"/>
  <c r="C5" i="1" s="1"/>
  <c r="B5" i="3" l="1"/>
  <c r="B10" i="3" s="1"/>
  <c r="B5" i="4"/>
  <c r="B10" i="4" s="1"/>
  <c r="B5" i="5"/>
  <c r="B10" i="5" s="1"/>
  <c r="C10" i="1"/>
  <c r="B32" i="5"/>
  <c r="B30" i="5"/>
  <c r="B25" i="5"/>
  <c r="B26" i="5" s="1"/>
  <c r="B17" i="5"/>
  <c r="B32" i="4"/>
  <c r="B25" i="4"/>
  <c r="B30" i="4"/>
  <c r="B17" i="4"/>
  <c r="B32" i="1"/>
  <c r="B32" i="3"/>
  <c r="B30" i="3"/>
  <c r="B25" i="3"/>
  <c r="B26" i="3" s="1"/>
  <c r="B31" i="3" s="1"/>
  <c r="B17" i="3"/>
  <c r="D17" i="1"/>
  <c r="B17" i="1"/>
  <c r="B30" i="1"/>
  <c r="B25" i="1"/>
  <c r="B26" i="1" s="1"/>
  <c r="B5" i="1" l="1"/>
  <c r="B10" i="1" s="1"/>
  <c r="D10" i="1"/>
  <c r="B31" i="1"/>
  <c r="B33" i="1" s="1"/>
  <c r="B31" i="5"/>
  <c r="B33" i="3"/>
  <c r="B34" i="3" s="1"/>
  <c r="B35" i="3" s="1"/>
  <c r="B33" i="5" l="1"/>
  <c r="B34" i="5" s="1"/>
  <c r="B35" i="5" s="1"/>
  <c r="D17" i="3"/>
  <c r="C17" i="3"/>
  <c r="C5" i="3" s="1"/>
  <c r="C10" i="3" s="1"/>
  <c r="B34" i="1"/>
  <c r="B35" i="1" s="1"/>
  <c r="C17" i="5" l="1"/>
  <c r="C5" i="5" s="1"/>
  <c r="C10" i="5" s="1"/>
  <c r="D17" i="5"/>
  <c r="D5" i="3" l="1"/>
  <c r="D10" i="3" s="1"/>
  <c r="D5" i="5"/>
  <c r="B4" i="6" s="1"/>
  <c r="D10" i="5" l="1"/>
  <c r="B2" i="6"/>
  <c r="B26" i="4"/>
  <c r="B31" i="4" s="1"/>
  <c r="B33" i="4" l="1"/>
  <c r="B34" i="4" s="1"/>
  <c r="B35" i="4" s="1"/>
  <c r="C17" i="4" l="1"/>
  <c r="D17" i="4"/>
  <c r="C5" i="4" l="1"/>
  <c r="C10" i="4" s="1"/>
  <c r="D5" i="4" l="1"/>
  <c r="B3" i="6" l="1"/>
  <c r="D10" i="4"/>
</calcChain>
</file>

<file path=xl/sharedStrings.xml><?xml version="1.0" encoding="utf-8"?>
<sst xmlns="http://schemas.openxmlformats.org/spreadsheetml/2006/main" count="249" uniqueCount="57">
  <si>
    <t>Cash</t>
  </si>
  <si>
    <t>Accounts receivable</t>
  </si>
  <si>
    <t>Inventory</t>
  </si>
  <si>
    <t>Property, plant &amp; equipment (net)</t>
  </si>
  <si>
    <t>Total assets</t>
  </si>
  <si>
    <t>Liabilities &amp; stockholders' equity</t>
  </si>
  <si>
    <t>Accounts payable</t>
  </si>
  <si>
    <t>Bonds payable</t>
  </si>
  <si>
    <t xml:space="preserve">Common stock </t>
  </si>
  <si>
    <t>Retained earnings</t>
  </si>
  <si>
    <t>Total liabilities &amp; stocholders' equity</t>
  </si>
  <si>
    <t>Assets</t>
  </si>
  <si>
    <t>Sales</t>
  </si>
  <si>
    <t>Net operating income</t>
  </si>
  <si>
    <t>Variable expenses:</t>
  </si>
  <si>
    <t xml:space="preserve">   Cost of goods sold</t>
  </si>
  <si>
    <t xml:space="preserve">   Variable selling expense</t>
  </si>
  <si>
    <t>Contribution margin</t>
  </si>
  <si>
    <t>Fixed expenses:</t>
  </si>
  <si>
    <t xml:space="preserve">   Fixed selling expense</t>
  </si>
  <si>
    <t xml:space="preserve">   Fixed administrative expense</t>
  </si>
  <si>
    <t>Total variable expenses</t>
  </si>
  <si>
    <t xml:space="preserve">Total fixed expenses </t>
  </si>
  <si>
    <t>Net income before tax</t>
  </si>
  <si>
    <t xml:space="preserve">Net income </t>
  </si>
  <si>
    <t xml:space="preserve">   Tax expense (30%)</t>
  </si>
  <si>
    <t xml:space="preserve">   Interest expense (8%) </t>
  </si>
  <si>
    <t>Beginning
 Balance</t>
  </si>
  <si>
    <t>Ending
 Balance</t>
  </si>
  <si>
    <t>Average
Balance</t>
  </si>
  <si>
    <t>Balanced Sheet:</t>
  </si>
  <si>
    <t>Edman Company</t>
  </si>
  <si>
    <t>Balance Sheets</t>
  </si>
  <si>
    <t>Income Statement</t>
  </si>
  <si>
    <t>Margin</t>
  </si>
  <si>
    <t>Turnover</t>
  </si>
  <si>
    <t>ROI</t>
  </si>
  <si>
    <t>Options</t>
  </si>
  <si>
    <t>Expenses</t>
  </si>
  <si>
    <t>Inventories</t>
  </si>
  <si>
    <t>÷</t>
  </si>
  <si>
    <t>X</t>
  </si>
  <si>
    <t>-</t>
  </si>
  <si>
    <t>+</t>
  </si>
  <si>
    <t>Other assets</t>
  </si>
  <si>
    <t>Cost of goods sold</t>
  </si>
  <si>
    <t>Selling expense</t>
  </si>
  <si>
    <t>Admin expense</t>
  </si>
  <si>
    <t>Plant and equipement</t>
  </si>
  <si>
    <t>Current assets</t>
  </si>
  <si>
    <t>Noncurrent assets</t>
  </si>
  <si>
    <t>Avg operating assets</t>
  </si>
  <si>
    <t>Return on investment</t>
  </si>
  <si>
    <t>Alternative 1</t>
  </si>
  <si>
    <t>Alternative 2</t>
  </si>
  <si>
    <t>Alternative 3</t>
  </si>
  <si>
    <t>Blue cells can be modified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</si>
</sst>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Matura MT Script Capitals"/>
      <family val="4"/>
    </font>
    <font>
      <i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ourier New"/>
      <family val="3"/>
    </font>
    <font>
      <sz val="14"/>
      <color theme="1"/>
      <name val="Wingdings"/>
      <charset val="2"/>
    </font>
    <font>
      <sz val="14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1B2F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2" applyNumberFormat="1" applyFont="1"/>
    <xf numFmtId="43" fontId="0" fillId="0" borderId="0" xfId="1" applyFont="1"/>
    <xf numFmtId="165" fontId="0" fillId="0" borderId="0" xfId="1" applyNumberFormat="1" applyFont="1"/>
    <xf numFmtId="165" fontId="3" fillId="0" borderId="0" xfId="1" applyNumberFormat="1" applyFont="1"/>
    <xf numFmtId="164" fontId="4" fillId="0" borderId="0" xfId="0" applyNumberFormat="1" applyFont="1"/>
    <xf numFmtId="0" fontId="0" fillId="0" borderId="0" xfId="0" applyAlignment="1">
      <alignment horizontal="center" wrapText="1"/>
    </xf>
    <xf numFmtId="0" fontId="2" fillId="0" borderId="0" xfId="0" applyFont="1"/>
    <xf numFmtId="165" fontId="1" fillId="0" borderId="0" xfId="1" applyNumberFormat="1" applyFont="1"/>
    <xf numFmtId="164" fontId="3" fillId="0" borderId="0" xfId="2" applyNumberFormat="1" applyFont="1"/>
    <xf numFmtId="0" fontId="2" fillId="0" borderId="0" xfId="0" applyFont="1" applyAlignment="1">
      <alignment horizontal="center"/>
    </xf>
    <xf numFmtId="164" fontId="1" fillId="0" borderId="0" xfId="2" applyNumberFormat="1" applyFont="1"/>
    <xf numFmtId="165" fontId="3" fillId="0" borderId="0" xfId="0" applyNumberFormat="1" applyFont="1"/>
    <xf numFmtId="165" fontId="4" fillId="0" borderId="0" xfId="1" applyNumberFormat="1" applyFont="1"/>
    <xf numFmtId="10" fontId="0" fillId="0" borderId="0" xfId="3" applyNumberFormat="1" applyFont="1"/>
    <xf numFmtId="164" fontId="0" fillId="0" borderId="0" xfId="2" applyNumberFormat="1" applyFont="1" applyFill="1"/>
    <xf numFmtId="165" fontId="0" fillId="0" borderId="0" xfId="1" applyNumberFormat="1" applyFont="1" applyFill="1"/>
    <xf numFmtId="165" fontId="3" fillId="0" borderId="0" xfId="1" applyNumberFormat="1" applyFont="1" applyFill="1"/>
    <xf numFmtId="164" fontId="4" fillId="0" borderId="0" xfId="2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/>
    <xf numFmtId="165" fontId="0" fillId="0" borderId="0" xfId="3" applyNumberFormat="1" applyFont="1" applyFill="1"/>
    <xf numFmtId="164" fontId="0" fillId="0" borderId="1" xfId="2" applyNumberFormat="1" applyFont="1" applyBorder="1"/>
    <xf numFmtId="164" fontId="0" fillId="0" borderId="2" xfId="2" applyNumberFormat="1" applyFont="1" applyBorder="1"/>
    <xf numFmtId="164" fontId="2" fillId="0" borderId="2" xfId="2" applyNumberFormat="1" applyFont="1" applyBorder="1" applyAlignment="1">
      <alignment horizontal="center"/>
    </xf>
    <xf numFmtId="164" fontId="0" fillId="0" borderId="3" xfId="2" applyNumberFormat="1" applyFont="1" applyBorder="1"/>
    <xf numFmtId="164" fontId="2" fillId="0" borderId="4" xfId="2" applyNumberFormat="1" applyFont="1" applyBorder="1"/>
    <xf numFmtId="164" fontId="0" fillId="0" borderId="5" xfId="2" applyNumberFormat="1" applyFont="1" applyBorder="1"/>
    <xf numFmtId="164" fontId="0" fillId="0" borderId="6" xfId="2" applyNumberFormat="1" applyFont="1" applyBorder="1"/>
    <xf numFmtId="164" fontId="2" fillId="0" borderId="3" xfId="2" applyNumberFormat="1" applyFont="1" applyBorder="1" applyAlignment="1">
      <alignment horizontal="center"/>
    </xf>
    <xf numFmtId="164" fontId="0" fillId="0" borderId="4" xfId="2" applyNumberFormat="1" applyFont="1" applyBorder="1"/>
    <xf numFmtId="164" fontId="2" fillId="0" borderId="0" xfId="2" applyNumberFormat="1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0" fillId="0" borderId="7" xfId="2" applyNumberFormat="1" applyFont="1" applyBorder="1"/>
    <xf numFmtId="164" fontId="0" fillId="0" borderId="0" xfId="2" applyNumberFormat="1" applyFont="1" applyBorder="1"/>
    <xf numFmtId="164" fontId="2" fillId="3" borderId="1" xfId="2" applyNumberFormat="1" applyFont="1" applyFill="1" applyBorder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64" fontId="2" fillId="4" borderId="2" xfId="2" applyNumberFormat="1" applyFont="1" applyFill="1" applyBorder="1" applyAlignment="1">
      <alignment horizontal="center"/>
    </xf>
    <xf numFmtId="164" fontId="5" fillId="4" borderId="0" xfId="2" quotePrefix="1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164" fontId="2" fillId="5" borderId="1" xfId="2" applyNumberFormat="1" applyFont="1" applyFill="1" applyBorder="1" applyAlignment="1">
      <alignment horizontal="center"/>
    </xf>
    <xf numFmtId="164" fontId="2" fillId="5" borderId="2" xfId="2" applyNumberFormat="1" applyFont="1" applyFill="1" applyBorder="1" applyAlignment="1">
      <alignment horizontal="center"/>
    </xf>
    <xf numFmtId="164" fontId="6" fillId="5" borderId="0" xfId="2" applyNumberFormat="1" applyFont="1" applyFill="1" applyAlignment="1">
      <alignment horizontal="center"/>
    </xf>
    <xf numFmtId="164" fontId="2" fillId="6" borderId="1" xfId="2" applyNumberFormat="1" applyFont="1" applyFill="1" applyBorder="1" applyAlignment="1">
      <alignment horizontal="center"/>
    </xf>
    <xf numFmtId="164" fontId="2" fillId="6" borderId="0" xfId="2" applyNumberFormat="1" applyFont="1" applyFill="1" applyAlignment="1">
      <alignment horizontal="center"/>
    </xf>
    <xf numFmtId="164" fontId="2" fillId="7" borderId="1" xfId="2" applyNumberFormat="1" applyFont="1" applyFill="1" applyBorder="1" applyAlignment="1">
      <alignment horizontal="center"/>
    </xf>
    <xf numFmtId="10" fontId="2" fillId="2" borderId="2" xfId="3" applyNumberFormat="1" applyFont="1" applyFill="1" applyBorder="1" applyAlignment="1">
      <alignment horizontal="center"/>
    </xf>
    <xf numFmtId="43" fontId="2" fillId="2" borderId="2" xfId="1" applyFont="1" applyFill="1" applyBorder="1" applyAlignment="1"/>
    <xf numFmtId="164" fontId="2" fillId="3" borderId="7" xfId="2" applyNumberFormat="1" applyFont="1" applyFill="1" applyBorder="1" applyAlignment="1">
      <alignment horizontal="center"/>
    </xf>
    <xf numFmtId="164" fontId="0" fillId="0" borderId="0" xfId="2" applyNumberFormat="1" applyFont="1" applyFill="1" applyBorder="1"/>
    <xf numFmtId="10" fontId="0" fillId="0" borderId="0" xfId="3" applyNumberFormat="1" applyFont="1" applyFill="1" applyBorder="1"/>
    <xf numFmtId="43" fontId="0" fillId="0" borderId="0" xfId="1" applyFont="1" applyFill="1" applyBorder="1"/>
    <xf numFmtId="0" fontId="0" fillId="8" borderId="8" xfId="0" applyFill="1" applyBorder="1"/>
    <xf numFmtId="0" fontId="7" fillId="0" borderId="0" xfId="0" applyFont="1" applyAlignment="1">
      <alignment vertical="center"/>
    </xf>
    <xf numFmtId="0" fontId="0" fillId="0" borderId="8" xfId="0" applyBorder="1"/>
    <xf numFmtId="0" fontId="2" fillId="0" borderId="8" xfId="0" applyFont="1" applyBorder="1" applyAlignment="1">
      <alignment horizontal="center"/>
    </xf>
    <xf numFmtId="10" fontId="0" fillId="8" borderId="8" xfId="0" applyNumberFormat="1" applyFill="1" applyBorder="1"/>
    <xf numFmtId="164" fontId="0" fillId="0" borderId="0" xfId="0" applyNumberFormat="1"/>
    <xf numFmtId="165" fontId="1" fillId="0" borderId="0" xfId="1" applyNumberFormat="1" applyFont="1" applyFill="1"/>
    <xf numFmtId="164" fontId="3" fillId="0" borderId="0" xfId="2" applyNumberFormat="1" applyFont="1" applyFill="1"/>
    <xf numFmtId="164" fontId="0" fillId="8" borderId="0" xfId="0" applyNumberFormat="1" applyFill="1" applyProtection="1">
      <protection locked="0"/>
    </xf>
    <xf numFmtId="165" fontId="0" fillId="8" borderId="0" xfId="1" applyNumberFormat="1" applyFont="1" applyFill="1" applyProtection="1">
      <protection locked="0"/>
    </xf>
    <xf numFmtId="165" fontId="1" fillId="8" borderId="0" xfId="1" applyNumberFormat="1" applyFont="1" applyFill="1" applyProtection="1">
      <protection locked="0"/>
    </xf>
    <xf numFmtId="165" fontId="3" fillId="8" borderId="0" xfId="1" applyNumberFormat="1" applyFont="1" applyFill="1" applyProtection="1">
      <protection locked="0"/>
    </xf>
    <xf numFmtId="164" fontId="1" fillId="0" borderId="0" xfId="2" applyNumberFormat="1" applyFont="1" applyFill="1"/>
    <xf numFmtId="164" fontId="3" fillId="8" borderId="0" xfId="2" applyNumberFormat="1" applyFont="1" applyFill="1" applyProtection="1">
      <protection locked="0"/>
    </xf>
    <xf numFmtId="165" fontId="0" fillId="8" borderId="0" xfId="0" applyNumberFormat="1" applyFill="1" applyProtection="1">
      <protection locked="0"/>
    </xf>
    <xf numFmtId="165" fontId="3" fillId="8" borderId="0" xfId="0" applyNumberFormat="1" applyFont="1" applyFill="1" applyProtection="1">
      <protection locked="0"/>
    </xf>
    <xf numFmtId="165" fontId="1" fillId="8" borderId="0" xfId="1" applyNumberFormat="1" applyFont="1" applyFill="1" applyBorder="1" applyProtection="1">
      <protection locked="0"/>
    </xf>
    <xf numFmtId="164" fontId="1" fillId="8" borderId="0" xfId="2" applyNumberFormat="1" applyFont="1" applyFill="1" applyProtection="1">
      <protection locked="0"/>
    </xf>
    <xf numFmtId="0" fontId="8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10"/>
    </xf>
    <xf numFmtId="0" fontId="10" fillId="0" borderId="0" xfId="0" applyFont="1" applyAlignment="1">
      <alignment horizontal="left" vertical="center" indent="15"/>
    </xf>
    <xf numFmtId="0" fontId="8" fillId="0" borderId="0" xfId="0" applyFont="1" applyAlignment="1">
      <alignment horizontal="left" vertical="center" indent="15"/>
    </xf>
    <xf numFmtId="0" fontId="11" fillId="0" borderId="0" xfId="0" applyFont="1"/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E1B2F0"/>
      <color rgb="FFCF8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428624</xdr:colOff>
      <xdr:row>59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A99F97-1E36-4530-91C7-0756F6647FF2}"/>
            </a:ext>
          </a:extLst>
        </xdr:cNvPr>
        <xdr:cNvSpPr txBox="1"/>
      </xdr:nvSpPr>
      <xdr:spPr>
        <a:xfrm>
          <a:off x="0" y="0"/>
          <a:ext cx="7134224" cy="11753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Charts: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Charts are a way to easily visualize your data sets in order to present findings or to gain further insights.</a:t>
          </a: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There are a wide variety of chart types that you can utilize in Microsoft Excel.  The most common types used are bar/column charts to show comparisons of values and line charts to show trends.  Below is an example of how to set up a chart: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first step is to select the data you would like to chart out.  In general, you want to format your data in a way that you have column headers like days and then row headers such as your cost or company.  See the below as an example: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Highlight the data you what to create a chart of: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2"/>
            <a:tabLst>
              <a:tab pos="4572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 to the “Insert” tab and you will see a section titled “Charts”</a:t>
          </a: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3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on “Recommended Charts”, which will generate an “Insert Chart” window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window you have two tabs: “Recommended Charts” and “All Charts”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“Recommended Charts” tab will give you several charts that are recommended for the specific data set you have chosen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“All Charts” tab will let you dictate the type of chart you want.  You will see that on this tab, the left-hand side shows all the different chart types and as you click on them you will see the right-hand pane generate the different subtypes of charts available for that group.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“All Charts” tab, choose the “Line” option from the left-hand pane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On the right-hand side look through the various options.  If we want to show a trend line with the data points marked, we would choose the option titled “Line with Markers”.  Chose this option and click “OK”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The below chart will generate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 startAt="5"/>
            <a:tabLst>
              <a:tab pos="4572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will see here that this is a default chart.  You can make many changes such as the following: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Double click in the “Chart Title” and add your own chart name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You can right click on either the X (here Day 1, Day 2,….) or Y (here 0-100) axes and click “Format Axis” pane will generate giving you a plethora of options to modify the axes</a:t>
          </a:r>
        </a:p>
        <a:p>
          <a:pPr marL="742950" marR="0" lvl="1" indent="-28575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lphaLcPeriod"/>
            <a:tabLst>
              <a:tab pos="9144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Another set of easy tools is to click on the chart and within the “Chart Design” ribbon click on “Add Chart Element” within the “Chart Layouts” section</a:t>
          </a:r>
        </a:p>
        <a:p>
          <a:pPr marL="1143000" marR="0" lvl="2" indent="-228600">
            <a:lnSpc>
              <a:spcPct val="107000"/>
            </a:lnSpc>
            <a:spcBef>
              <a:spcPts val="0"/>
            </a:spcBef>
            <a:spcAft>
              <a:spcPts val="800"/>
            </a:spcAft>
            <a:buFont typeface="+mj-lt"/>
            <a:buAutoNum type="arabicPeriod"/>
            <a:tabLst>
              <a:tab pos="1371600" algn="l"/>
            </a:tabLs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Within this section you can add titles to the axes, add other labels, create legends, etc.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552450</xdr:colOff>
      <xdr:row>14</xdr:row>
      <xdr:rowOff>19050</xdr:rowOff>
    </xdr:from>
    <xdr:to>
      <xdr:col>6</xdr:col>
      <xdr:colOff>171450</xdr:colOff>
      <xdr:row>19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F61FE-E970-4F43-8398-58416FB601C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114675"/>
          <a:ext cx="2667000" cy="10572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76200</xdr:rowOff>
    </xdr:from>
    <xdr:to>
      <xdr:col>11</xdr:col>
      <xdr:colOff>66674</xdr:colOff>
      <xdr:row>12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DDA90A-AE50-4FC0-AAE1-DD859E800F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724025"/>
          <a:ext cx="5457824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462803</xdr:colOff>
      <xdr:row>36</xdr:row>
      <xdr:rowOff>79562</xdr:rowOff>
    </xdr:from>
    <xdr:to>
      <xdr:col>7</xdr:col>
      <xdr:colOff>57710</xdr:colOff>
      <xdr:row>48</xdr:row>
      <xdr:rowOff>127187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32318B-4D1B-4578-9680-FB68A451B6D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03" y="7366187"/>
          <a:ext cx="3252507" cy="2333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05E7-1820-40F1-BD0B-047F6073C69A}">
  <dimension ref="A1:I47"/>
  <sheetViews>
    <sheetView tabSelected="1" zoomScale="90" zoomScaleNormal="90" workbookViewId="0">
      <selection activeCell="A3" sqref="A3"/>
    </sheetView>
  </sheetViews>
  <sheetFormatPr defaultRowHeight="14.4" x14ac:dyDescent="0.3"/>
  <cols>
    <col min="1" max="1" width="37.5546875" bestFit="1" customWidth="1"/>
    <col min="2" max="4" width="14.109375" customWidth="1"/>
    <col min="5" max="5" width="25.88671875" bestFit="1" customWidth="1"/>
    <col min="6" max="6" width="28.33203125" bestFit="1" customWidth="1"/>
    <col min="7" max="9" width="12.109375" bestFit="1" customWidth="1"/>
  </cols>
  <sheetData>
    <row r="1" spans="1:9" ht="18" x14ac:dyDescent="0.35">
      <c r="A1" s="77" t="s">
        <v>31</v>
      </c>
      <c r="B1" s="77"/>
      <c r="C1" s="77"/>
      <c r="D1" s="77"/>
      <c r="E1" s="54"/>
      <c r="F1" s="55" t="s">
        <v>56</v>
      </c>
      <c r="G1" s="55"/>
    </row>
    <row r="2" spans="1:9" ht="18" x14ac:dyDescent="0.35">
      <c r="A2" s="77" t="s">
        <v>32</v>
      </c>
      <c r="B2" s="77"/>
      <c r="C2" s="77"/>
      <c r="D2" s="77"/>
      <c r="G2" s="10"/>
      <c r="H2" s="10"/>
      <c r="I2" s="10"/>
    </row>
    <row r="3" spans="1:9" ht="30" customHeight="1" x14ac:dyDescent="0.3">
      <c r="A3" t="s">
        <v>30</v>
      </c>
      <c r="B3" s="20" t="s">
        <v>27</v>
      </c>
      <c r="C3" s="20" t="s">
        <v>28</v>
      </c>
      <c r="D3" s="20" t="s">
        <v>29</v>
      </c>
      <c r="G3" s="6"/>
      <c r="H3" s="6"/>
      <c r="I3" s="6"/>
    </row>
    <row r="4" spans="1:9" x14ac:dyDescent="0.3">
      <c r="A4" s="7" t="s">
        <v>11</v>
      </c>
      <c r="B4" s="7"/>
      <c r="C4" s="6"/>
      <c r="G4" s="6"/>
      <c r="H4" s="6"/>
      <c r="I4" s="6"/>
    </row>
    <row r="5" spans="1:9" x14ac:dyDescent="0.3">
      <c r="A5" t="s">
        <v>0</v>
      </c>
      <c r="B5" s="59">
        <f>B17-(B6+B7+B8+B9)</f>
        <v>62800</v>
      </c>
      <c r="C5" s="15">
        <f>C17-(C6+C7+C8+C9)</f>
        <v>150000</v>
      </c>
      <c r="D5" s="62"/>
      <c r="G5" s="15"/>
      <c r="H5" s="15"/>
      <c r="I5" s="15"/>
    </row>
    <row r="6" spans="1:9" x14ac:dyDescent="0.3">
      <c r="A6" t="s">
        <v>1</v>
      </c>
      <c r="B6" s="16">
        <v>160000</v>
      </c>
      <c r="C6" s="16">
        <v>180000</v>
      </c>
      <c r="D6" s="63"/>
      <c r="G6" s="16"/>
      <c r="H6" s="16"/>
      <c r="I6" s="16"/>
    </row>
    <row r="7" spans="1:9" x14ac:dyDescent="0.3">
      <c r="A7" t="s">
        <v>2</v>
      </c>
      <c r="B7" s="16">
        <v>230000</v>
      </c>
      <c r="C7" s="16">
        <v>240000</v>
      </c>
      <c r="D7" s="63"/>
      <c r="G7" s="16"/>
      <c r="H7" s="16"/>
      <c r="I7" s="16"/>
    </row>
    <row r="8" spans="1:9" x14ac:dyDescent="0.3">
      <c r="A8" t="s">
        <v>3</v>
      </c>
      <c r="B8" s="60">
        <v>833000</v>
      </c>
      <c r="C8" s="60">
        <v>793000</v>
      </c>
      <c r="D8" s="64"/>
      <c r="G8" s="16"/>
      <c r="H8" s="16"/>
      <c r="I8" s="16"/>
    </row>
    <row r="9" spans="1:9" ht="16.2" x14ac:dyDescent="0.45">
      <c r="A9" t="s">
        <v>44</v>
      </c>
      <c r="B9" s="17">
        <v>37000</v>
      </c>
      <c r="C9" s="17">
        <v>37000</v>
      </c>
      <c r="D9" s="65"/>
      <c r="G9" s="17"/>
      <c r="H9" s="17"/>
      <c r="I9" s="17"/>
    </row>
    <row r="10" spans="1:9" ht="16.2" x14ac:dyDescent="0.45">
      <c r="A10" t="s">
        <v>4</v>
      </c>
      <c r="B10" s="5">
        <f>SUM(B5:B9)</f>
        <v>1322800</v>
      </c>
      <c r="C10" s="18">
        <f>SUM(C5:C9)</f>
        <v>1400000</v>
      </c>
      <c r="D10" s="18">
        <f>SUM(D5:D9)</f>
        <v>0</v>
      </c>
      <c r="G10" s="18"/>
      <c r="H10" s="18"/>
      <c r="I10" s="18"/>
    </row>
    <row r="12" spans="1:9" x14ac:dyDescent="0.3">
      <c r="A12" s="7" t="s">
        <v>5</v>
      </c>
      <c r="B12" s="7"/>
    </row>
    <row r="13" spans="1:9" x14ac:dyDescent="0.3">
      <c r="A13" t="s">
        <v>6</v>
      </c>
      <c r="B13" s="15">
        <v>70000</v>
      </c>
      <c r="C13" s="15">
        <v>80000</v>
      </c>
      <c r="D13" s="62"/>
      <c r="G13" s="15"/>
      <c r="H13" s="15"/>
      <c r="I13" s="15"/>
    </row>
    <row r="14" spans="1:9" x14ac:dyDescent="0.3">
      <c r="A14" t="s">
        <v>7</v>
      </c>
      <c r="B14" s="16">
        <v>550000</v>
      </c>
      <c r="C14" s="16">
        <v>550000</v>
      </c>
      <c r="D14" s="63"/>
      <c r="G14" s="16"/>
      <c r="H14" s="16"/>
      <c r="I14" s="16"/>
    </row>
    <row r="15" spans="1:9" x14ac:dyDescent="0.3">
      <c r="A15" t="s">
        <v>8</v>
      </c>
      <c r="B15" s="16">
        <v>410000</v>
      </c>
      <c r="C15" s="16">
        <v>410000</v>
      </c>
      <c r="D15" s="63"/>
      <c r="G15" s="16"/>
      <c r="H15" s="16"/>
      <c r="I15" s="16"/>
    </row>
    <row r="16" spans="1:9" ht="16.2" x14ac:dyDescent="0.45">
      <c r="A16" t="s">
        <v>9</v>
      </c>
      <c r="B16" s="17">
        <v>292800</v>
      </c>
      <c r="C16" s="17">
        <v>360000</v>
      </c>
      <c r="D16" s="65"/>
      <c r="G16" s="17"/>
      <c r="H16" s="17"/>
      <c r="I16" s="17"/>
    </row>
    <row r="17" spans="1:9" ht="16.2" x14ac:dyDescent="0.45">
      <c r="A17" t="s">
        <v>10</v>
      </c>
      <c r="B17" s="5">
        <f>SUM(B13:B16)</f>
        <v>1322800</v>
      </c>
      <c r="C17" s="5">
        <f>SUM(C13:C16)</f>
        <v>1400000</v>
      </c>
      <c r="D17" s="5">
        <f>SUM(D13:D16)</f>
        <v>0</v>
      </c>
      <c r="G17" s="5"/>
      <c r="H17" s="5"/>
      <c r="I17" s="5"/>
    </row>
    <row r="19" spans="1:9" ht="18" x14ac:dyDescent="0.35">
      <c r="A19" s="77" t="s">
        <v>31</v>
      </c>
      <c r="B19" s="77"/>
      <c r="C19" s="21"/>
      <c r="E19" s="21"/>
      <c r="F19" s="21"/>
    </row>
    <row r="20" spans="1:9" ht="18" x14ac:dyDescent="0.35">
      <c r="A20" s="77" t="s">
        <v>33</v>
      </c>
      <c r="B20" s="77"/>
      <c r="C20" s="21"/>
    </row>
    <row r="21" spans="1:9" ht="19.2" x14ac:dyDescent="0.45">
      <c r="A21" t="s">
        <v>12</v>
      </c>
      <c r="B21" s="61">
        <v>2500000</v>
      </c>
      <c r="C21" s="21"/>
      <c r="E21" s="7"/>
      <c r="F21" s="51"/>
    </row>
    <row r="22" spans="1:9" ht="15" customHeight="1" x14ac:dyDescent="0.3">
      <c r="A22" t="s">
        <v>14</v>
      </c>
      <c r="B22" s="15"/>
      <c r="E22" s="7"/>
      <c r="F22" s="51"/>
      <c r="G22" s="19"/>
      <c r="H22" s="19"/>
      <c r="I22" s="19"/>
    </row>
    <row r="23" spans="1:9" ht="16.2" x14ac:dyDescent="0.45">
      <c r="A23" t="s">
        <v>15</v>
      </c>
      <c r="B23" s="60">
        <v>1600000</v>
      </c>
      <c r="E23" s="7"/>
      <c r="F23" s="51"/>
      <c r="G23" s="9"/>
      <c r="H23" s="9"/>
      <c r="I23" s="4"/>
    </row>
    <row r="24" spans="1:9" ht="16.2" x14ac:dyDescent="0.45">
      <c r="A24" t="s">
        <v>16</v>
      </c>
      <c r="B24" s="17">
        <v>240000</v>
      </c>
      <c r="G24" s="1"/>
      <c r="H24" s="1"/>
      <c r="I24" s="8"/>
    </row>
    <row r="25" spans="1:9" ht="17.25" customHeight="1" x14ac:dyDescent="0.45">
      <c r="A25" t="s">
        <v>21</v>
      </c>
      <c r="B25" s="12">
        <f>SUM(B23:B24)</f>
        <v>1840000</v>
      </c>
      <c r="E25" s="7"/>
      <c r="F25" s="52"/>
      <c r="G25" s="8"/>
      <c r="H25" s="11"/>
      <c r="I25" s="8"/>
    </row>
    <row r="26" spans="1:9" ht="16.2" x14ac:dyDescent="0.45">
      <c r="A26" t="s">
        <v>17</v>
      </c>
      <c r="B26" s="17">
        <f>B21-B25</f>
        <v>660000</v>
      </c>
      <c r="E26" s="7"/>
      <c r="F26" s="53"/>
      <c r="G26" s="4"/>
      <c r="H26" s="9"/>
      <c r="I26" s="4"/>
    </row>
    <row r="27" spans="1:9" ht="16.2" x14ac:dyDescent="0.45">
      <c r="A27" t="s">
        <v>18</v>
      </c>
      <c r="B27" s="17"/>
      <c r="E27" s="7"/>
      <c r="F27" s="52"/>
      <c r="G27" s="12"/>
      <c r="H27" s="12"/>
      <c r="I27" s="12"/>
    </row>
    <row r="28" spans="1:9" ht="16.2" x14ac:dyDescent="0.45">
      <c r="A28" t="s">
        <v>19</v>
      </c>
      <c r="B28" s="16">
        <v>220000</v>
      </c>
      <c r="G28" s="4"/>
      <c r="H28" s="4"/>
      <c r="I28" s="4"/>
    </row>
    <row r="29" spans="1:9" ht="16.2" x14ac:dyDescent="0.45">
      <c r="A29" t="s">
        <v>20</v>
      </c>
      <c r="B29" s="17">
        <v>300000</v>
      </c>
      <c r="G29" s="4"/>
      <c r="H29" s="4"/>
      <c r="I29" s="8"/>
    </row>
    <row r="30" spans="1:9" ht="16.2" x14ac:dyDescent="0.45">
      <c r="A30" t="s">
        <v>22</v>
      </c>
      <c r="B30" s="17">
        <f>SUM(B28:B29)</f>
        <v>520000</v>
      </c>
      <c r="G30" s="3"/>
      <c r="H30" s="3"/>
      <c r="I30" s="8"/>
    </row>
    <row r="31" spans="1:9" ht="16.2" x14ac:dyDescent="0.45">
      <c r="A31" t="s">
        <v>13</v>
      </c>
      <c r="B31" s="60">
        <f>B26-B30</f>
        <v>140000</v>
      </c>
      <c r="G31" s="4"/>
      <c r="H31" s="9"/>
      <c r="I31" s="4"/>
    </row>
    <row r="32" spans="1:9" ht="16.2" x14ac:dyDescent="0.45">
      <c r="A32" t="s">
        <v>26</v>
      </c>
      <c r="B32" s="17">
        <f>D14*0.08</f>
        <v>0</v>
      </c>
      <c r="G32" s="4"/>
      <c r="H32" s="4"/>
      <c r="I32" s="4"/>
    </row>
    <row r="33" spans="1:9" x14ac:dyDescent="0.3">
      <c r="A33" t="s">
        <v>23</v>
      </c>
      <c r="B33" s="60">
        <f>B31-B32</f>
        <v>140000</v>
      </c>
      <c r="G33" s="8"/>
      <c r="H33" s="8"/>
      <c r="I33" s="8"/>
    </row>
    <row r="34" spans="1:9" ht="16.2" x14ac:dyDescent="0.45">
      <c r="A34" t="s">
        <v>25</v>
      </c>
      <c r="B34" s="17">
        <f>B33*0.3</f>
        <v>42000</v>
      </c>
      <c r="G34" s="13"/>
      <c r="H34" s="13"/>
      <c r="I34" s="13"/>
    </row>
    <row r="35" spans="1:9" ht="16.2" x14ac:dyDescent="0.45">
      <c r="A35" t="s">
        <v>24</v>
      </c>
      <c r="B35" s="5">
        <f>B33-B34</f>
        <v>98000</v>
      </c>
      <c r="G35" s="11"/>
      <c r="H35" s="11"/>
      <c r="I35" s="11"/>
    </row>
    <row r="36" spans="1:9" ht="16.2" x14ac:dyDescent="0.45">
      <c r="G36" s="4"/>
      <c r="H36" s="4"/>
      <c r="I36" s="4"/>
    </row>
    <row r="37" spans="1:9" ht="16.2" x14ac:dyDescent="0.45">
      <c r="G37" s="5"/>
      <c r="H37" s="5"/>
      <c r="I37" s="5"/>
    </row>
    <row r="39" spans="1:9" x14ac:dyDescent="0.3">
      <c r="C39" s="14"/>
      <c r="G39" s="14"/>
      <c r="H39" s="14"/>
      <c r="I39" s="14"/>
    </row>
    <row r="40" spans="1:9" x14ac:dyDescent="0.3">
      <c r="C40" s="14"/>
      <c r="G40" s="14"/>
      <c r="H40" s="14"/>
      <c r="I40" s="14"/>
    </row>
    <row r="42" spans="1:9" x14ac:dyDescent="0.3">
      <c r="C42" s="14"/>
      <c r="G42" s="14"/>
      <c r="H42" s="14"/>
      <c r="I42" s="14"/>
    </row>
    <row r="43" spans="1:9" x14ac:dyDescent="0.3">
      <c r="C43" s="2"/>
      <c r="G43" s="2"/>
      <c r="H43" s="2"/>
      <c r="I43" s="2"/>
    </row>
    <row r="44" spans="1:9" x14ac:dyDescent="0.3">
      <c r="C44" s="2"/>
      <c r="G44" s="2"/>
      <c r="H44" s="2"/>
      <c r="I44" s="2"/>
    </row>
    <row r="45" spans="1:9" x14ac:dyDescent="0.3">
      <c r="C45" s="14"/>
      <c r="G45" s="14"/>
      <c r="H45" s="14"/>
      <c r="I45" s="14"/>
    </row>
    <row r="47" spans="1:9" x14ac:dyDescent="0.3">
      <c r="C47" s="14"/>
      <c r="D47" s="14"/>
      <c r="E47" s="14"/>
      <c r="F47" s="14"/>
    </row>
  </sheetData>
  <sheetProtection algorithmName="SHA-512" hashValue="iJiiL58HVKu1RQwuR7RbyLR2R6vvJkPUE/jpewXGVCQZT0xG6Pd2Optg1g01ObJxZJqCRrDL4CTbKfi8qbbHZQ==" saltValue="Dy4pcSoCvUBaj9QhP6UuGg==" spinCount="100000" sheet="1" objects="1" scenarios="1"/>
  <mergeCells count="4">
    <mergeCell ref="A1:D1"/>
    <mergeCell ref="A2:D2"/>
    <mergeCell ref="A19:B19"/>
    <mergeCell ref="A20:B20"/>
  </mergeCells>
  <pageMargins left="0.7" right="0.7" top="0.75" bottom="0.75" header="0.3" footer="0.3"/>
  <pageSetup orientation="portrait" r:id="rId1"/>
  <ignoredErrors>
    <ignoredError sqref="B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3398-7C18-4218-B577-57F26A05DD4A}">
  <dimension ref="A1:A10"/>
  <sheetViews>
    <sheetView zoomScaleNormal="100" workbookViewId="0">
      <selection activeCell="Q18" sqref="Q18"/>
    </sheetView>
  </sheetViews>
  <sheetFormatPr defaultRowHeight="14.4" x14ac:dyDescent="0.3"/>
  <sheetData>
    <row r="1" spans="1:1" ht="17.399999999999999" x14ac:dyDescent="0.3">
      <c r="A1" s="72"/>
    </row>
    <row r="2" spans="1:1" ht="18" x14ac:dyDescent="0.3">
      <c r="A2" s="73"/>
    </row>
    <row r="3" spans="1:1" ht="18" x14ac:dyDescent="0.3">
      <c r="A3" s="73"/>
    </row>
    <row r="4" spans="1:1" ht="18" x14ac:dyDescent="0.3">
      <c r="A4" s="73"/>
    </row>
    <row r="5" spans="1:1" ht="18" x14ac:dyDescent="0.3">
      <c r="A5" s="73"/>
    </row>
    <row r="6" spans="1:1" ht="17.399999999999999" x14ac:dyDescent="0.3">
      <c r="A6" s="72"/>
    </row>
    <row r="7" spans="1:1" ht="18" x14ac:dyDescent="0.3">
      <c r="A7" s="73"/>
    </row>
    <row r="8" spans="1:1" ht="17.399999999999999" x14ac:dyDescent="0.3">
      <c r="A8" s="74"/>
    </row>
    <row r="9" spans="1:1" ht="17.399999999999999" x14ac:dyDescent="0.3">
      <c r="A9" s="75"/>
    </row>
    <row r="10" spans="1:1" ht="17.399999999999999" x14ac:dyDescent="0.3">
      <c r="A10" s="7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CC68-CA6B-4EC9-B53C-D1FD6D52CC86}">
  <dimension ref="A1:N31"/>
  <sheetViews>
    <sheetView showGridLines="0" zoomScale="80" zoomScaleNormal="80" workbookViewId="0"/>
  </sheetViews>
  <sheetFormatPr defaultColWidth="9.109375" defaultRowHeight="14.4" x14ac:dyDescent="0.3"/>
  <cols>
    <col min="1" max="1" width="2.109375" style="1" customWidth="1"/>
    <col min="2" max="2" width="22.44140625" style="1" bestFit="1" customWidth="1"/>
    <col min="3" max="3" width="2.88671875" style="1" customWidth="1"/>
    <col min="4" max="4" width="3.6640625" style="1" customWidth="1"/>
    <col min="5" max="5" width="19" style="1" bestFit="1" customWidth="1"/>
    <col min="6" max="6" width="3.88671875" style="1" customWidth="1"/>
    <col min="7" max="7" width="4.109375" style="1" customWidth="1"/>
    <col min="8" max="8" width="22.44140625" style="1" bestFit="1" customWidth="1"/>
    <col min="9" max="9" width="3.44140625" style="1" customWidth="1"/>
    <col min="10" max="10" width="3.33203125" style="1" customWidth="1"/>
    <col min="11" max="11" width="10.44140625" style="1" bestFit="1" customWidth="1"/>
    <col min="12" max="12" width="4.33203125" style="1" customWidth="1"/>
    <col min="13" max="13" width="2.88671875" style="1" customWidth="1"/>
    <col min="14" max="14" width="21.88671875" style="1" customWidth="1"/>
    <col min="15" max="16384" width="9.109375" style="1"/>
  </cols>
  <sheetData>
    <row r="1" spans="1:14" ht="3.75" customHeight="1" thickBot="1" x14ac:dyDescent="0.35"/>
    <row r="2" spans="1:14" ht="15" thickBot="1" x14ac:dyDescent="0.35">
      <c r="E2" s="38" t="s">
        <v>12</v>
      </c>
      <c r="F2" s="30"/>
    </row>
    <row r="3" spans="1:14" ht="15" thickBot="1" x14ac:dyDescent="0.35">
      <c r="E3" s="39"/>
      <c r="F3" s="33"/>
    </row>
    <row r="4" spans="1:14" ht="15" thickBot="1" x14ac:dyDescent="0.35">
      <c r="B4" s="36" t="s">
        <v>45</v>
      </c>
      <c r="C4" s="26"/>
      <c r="F4" s="29"/>
      <c r="G4" s="24"/>
      <c r="H4" s="42" t="s">
        <v>13</v>
      </c>
      <c r="I4" s="26"/>
    </row>
    <row r="5" spans="1:14" ht="18.600000000000001" thickBot="1" x14ac:dyDescent="0.4">
      <c r="B5" s="37"/>
      <c r="C5" s="28"/>
      <c r="E5" s="40" t="s">
        <v>42</v>
      </c>
      <c r="F5" s="29"/>
      <c r="H5" s="43"/>
      <c r="I5" s="28"/>
    </row>
    <row r="6" spans="1:14" ht="15" thickBot="1" x14ac:dyDescent="0.35">
      <c r="C6" s="29"/>
      <c r="F6" s="29"/>
      <c r="I6" s="29"/>
      <c r="J6" s="24"/>
      <c r="K6" s="45" t="s">
        <v>34</v>
      </c>
      <c r="L6" s="26"/>
    </row>
    <row r="7" spans="1:14" ht="17.399999999999999" thickBot="1" x14ac:dyDescent="0.55000000000000004">
      <c r="B7" s="36" t="s">
        <v>46</v>
      </c>
      <c r="C7" s="24"/>
      <c r="D7" s="27"/>
      <c r="E7" s="38" t="s">
        <v>38</v>
      </c>
      <c r="F7" s="25"/>
      <c r="H7" s="44" t="s">
        <v>40</v>
      </c>
      <c r="I7" s="29"/>
      <c r="K7" s="48"/>
      <c r="L7" s="28"/>
    </row>
    <row r="8" spans="1:14" ht="15" thickBot="1" x14ac:dyDescent="0.35">
      <c r="A8" s="29"/>
      <c r="B8" s="50"/>
      <c r="C8" s="23"/>
      <c r="E8" s="39"/>
      <c r="F8" s="32"/>
      <c r="I8" s="29"/>
      <c r="L8" s="29"/>
    </row>
    <row r="9" spans="1:14" ht="15" thickBot="1" x14ac:dyDescent="0.35">
      <c r="B9" s="35"/>
      <c r="C9" s="29"/>
      <c r="H9" s="42" t="s">
        <v>12</v>
      </c>
      <c r="I9" s="24"/>
      <c r="L9" s="29"/>
    </row>
    <row r="10" spans="1:14" ht="15" thickBot="1" x14ac:dyDescent="0.35">
      <c r="B10" s="36" t="s">
        <v>47</v>
      </c>
      <c r="C10" s="24"/>
      <c r="H10" s="43"/>
      <c r="L10" s="29"/>
    </row>
    <row r="11" spans="1:14" ht="15" thickBot="1" x14ac:dyDescent="0.35">
      <c r="B11" s="37"/>
      <c r="L11" s="29"/>
    </row>
    <row r="12" spans="1:14" ht="15" thickBot="1" x14ac:dyDescent="0.35">
      <c r="L12" s="29"/>
    </row>
    <row r="13" spans="1:14" ht="15" thickBot="1" x14ac:dyDescent="0.35">
      <c r="E13" s="35"/>
      <c r="K13" s="46" t="s">
        <v>41</v>
      </c>
      <c r="L13" s="29"/>
      <c r="M13" s="24"/>
      <c r="N13" s="47" t="s">
        <v>52</v>
      </c>
    </row>
    <row r="14" spans="1:14" ht="15" thickBot="1" x14ac:dyDescent="0.35">
      <c r="L14" s="29"/>
      <c r="N14" s="48"/>
    </row>
    <row r="15" spans="1:14" x14ac:dyDescent="0.3">
      <c r="L15" s="29"/>
    </row>
    <row r="16" spans="1:14" ht="15" thickBot="1" x14ac:dyDescent="0.35">
      <c r="L16" s="29"/>
    </row>
    <row r="17" spans="2:12" ht="15" thickBot="1" x14ac:dyDescent="0.35">
      <c r="B17" s="36" t="s">
        <v>0</v>
      </c>
      <c r="C17" s="26"/>
      <c r="L17" s="29"/>
    </row>
    <row r="18" spans="2:12" ht="15" thickBot="1" x14ac:dyDescent="0.35">
      <c r="B18" s="37"/>
      <c r="C18" s="28"/>
      <c r="H18" s="42" t="s">
        <v>12</v>
      </c>
      <c r="I18" s="34"/>
      <c r="J18" s="35"/>
      <c r="L18" s="29"/>
    </row>
    <row r="19" spans="2:12" ht="15" thickBot="1" x14ac:dyDescent="0.35">
      <c r="C19" s="29"/>
      <c r="H19" s="43"/>
      <c r="I19" s="28"/>
      <c r="L19" s="29"/>
    </row>
    <row r="20" spans="2:12" ht="15" thickBot="1" x14ac:dyDescent="0.35">
      <c r="B20" s="36" t="s">
        <v>1</v>
      </c>
      <c r="C20" s="24"/>
      <c r="D20" s="31"/>
      <c r="E20" s="38" t="s">
        <v>49</v>
      </c>
      <c r="F20" s="30"/>
      <c r="I20" s="29"/>
      <c r="L20" s="29"/>
    </row>
    <row r="21" spans="2:12" ht="17.399999999999999" thickBot="1" x14ac:dyDescent="0.55000000000000004">
      <c r="B21" s="37"/>
      <c r="C21" s="28"/>
      <c r="E21" s="39"/>
      <c r="F21" s="33"/>
      <c r="H21" s="44" t="s">
        <v>40</v>
      </c>
      <c r="I21" s="29"/>
      <c r="J21" s="24"/>
      <c r="K21" s="45" t="s">
        <v>35</v>
      </c>
      <c r="L21" s="24"/>
    </row>
    <row r="22" spans="2:12" ht="15" thickBot="1" x14ac:dyDescent="0.35">
      <c r="C22" s="29"/>
      <c r="F22" s="29"/>
      <c r="I22" s="29"/>
      <c r="K22" s="49"/>
    </row>
    <row r="23" spans="2:12" ht="15" thickBot="1" x14ac:dyDescent="0.35">
      <c r="B23" s="36" t="s">
        <v>39</v>
      </c>
      <c r="C23" s="24"/>
      <c r="F23" s="29"/>
      <c r="I23" s="29"/>
    </row>
    <row r="24" spans="2:12" ht="15" thickBot="1" x14ac:dyDescent="0.35">
      <c r="B24" s="37"/>
      <c r="E24" s="41" t="s">
        <v>43</v>
      </c>
      <c r="F24" s="29"/>
      <c r="G24" s="24"/>
      <c r="H24" s="42" t="s">
        <v>51</v>
      </c>
      <c r="I24" s="24"/>
    </row>
    <row r="25" spans="2:12" ht="15" thickBot="1" x14ac:dyDescent="0.35">
      <c r="F25" s="29"/>
      <c r="H25" s="43"/>
    </row>
    <row r="26" spans="2:12" ht="15" thickBot="1" x14ac:dyDescent="0.35">
      <c r="F26" s="29"/>
    </row>
    <row r="27" spans="2:12" ht="15" thickBot="1" x14ac:dyDescent="0.35">
      <c r="B27" s="36" t="s">
        <v>48</v>
      </c>
      <c r="C27" s="26"/>
      <c r="F27" s="29"/>
    </row>
    <row r="28" spans="2:12" ht="15" thickBot="1" x14ac:dyDescent="0.35">
      <c r="B28" s="37"/>
      <c r="C28" s="28"/>
      <c r="D28" s="24"/>
      <c r="E28" s="38" t="s">
        <v>50</v>
      </c>
      <c r="F28" s="25"/>
    </row>
    <row r="29" spans="2:12" ht="15" thickBot="1" x14ac:dyDescent="0.35">
      <c r="C29" s="29"/>
      <c r="E29" s="39"/>
      <c r="F29" s="32"/>
    </row>
    <row r="30" spans="2:12" ht="15" thickBot="1" x14ac:dyDescent="0.35">
      <c r="B30" s="36" t="s">
        <v>44</v>
      </c>
      <c r="C30" s="24"/>
    </row>
    <row r="31" spans="2:12" ht="15" thickBot="1" x14ac:dyDescent="0.35">
      <c r="B31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C7D9-53C2-4B82-96AE-98A12044ED4F}">
  <dimension ref="A1:G35"/>
  <sheetViews>
    <sheetView zoomScale="90" zoomScaleNormal="90" workbookViewId="0">
      <selection sqref="A1:D1"/>
    </sheetView>
  </sheetViews>
  <sheetFormatPr defaultRowHeight="14.4" x14ac:dyDescent="0.3"/>
  <cols>
    <col min="1" max="1" width="37.5546875" bestFit="1" customWidth="1"/>
    <col min="2" max="4" width="14.109375" customWidth="1"/>
    <col min="5" max="5" width="11.5546875" bestFit="1" customWidth="1"/>
    <col min="6" max="6" width="24" customWidth="1"/>
    <col min="7" max="7" width="5.88671875" customWidth="1"/>
  </cols>
  <sheetData>
    <row r="1" spans="1:7" ht="18" x14ac:dyDescent="0.35">
      <c r="A1" s="77" t="s">
        <v>31</v>
      </c>
      <c r="B1" s="77"/>
      <c r="C1" s="77"/>
      <c r="D1" s="77"/>
      <c r="E1" s="54"/>
      <c r="F1" s="55" t="s">
        <v>56</v>
      </c>
      <c r="G1" s="55"/>
    </row>
    <row r="2" spans="1:7" ht="18" x14ac:dyDescent="0.35">
      <c r="A2" s="77" t="s">
        <v>32</v>
      </c>
      <c r="B2" s="77"/>
      <c r="C2" s="77"/>
      <c r="D2" s="77"/>
    </row>
    <row r="3" spans="1:7" ht="30" customHeight="1" x14ac:dyDescent="0.3">
      <c r="A3" t="s">
        <v>30</v>
      </c>
      <c r="B3" s="20" t="s">
        <v>27</v>
      </c>
      <c r="C3" s="20" t="s">
        <v>28</v>
      </c>
      <c r="D3" s="20" t="s">
        <v>29</v>
      </c>
    </row>
    <row r="4" spans="1:7" x14ac:dyDescent="0.3">
      <c r="A4" s="7" t="s">
        <v>11</v>
      </c>
      <c r="B4" s="7"/>
      <c r="C4" s="6"/>
    </row>
    <row r="5" spans="1:7" x14ac:dyDescent="0.3">
      <c r="A5" t="s">
        <v>0</v>
      </c>
      <c r="B5" s="15">
        <f>'Requirement 1 Financials'!C5</f>
        <v>150000</v>
      </c>
      <c r="C5" s="59">
        <f>C17-C6-C7-C8-C9</f>
        <v>0</v>
      </c>
      <c r="D5" s="59">
        <f>(B5+C5)/2</f>
        <v>75000</v>
      </c>
    </row>
    <row r="6" spans="1:7" x14ac:dyDescent="0.3">
      <c r="A6" t="s">
        <v>1</v>
      </c>
      <c r="B6" s="15">
        <f>'Requirement 1 Financials'!C6</f>
        <v>180000</v>
      </c>
      <c r="C6" s="63"/>
      <c r="D6" s="63"/>
    </row>
    <row r="7" spans="1:7" x14ac:dyDescent="0.3">
      <c r="A7" t="s">
        <v>2</v>
      </c>
      <c r="B7" s="15">
        <f>'Requirement 1 Financials'!C7</f>
        <v>240000</v>
      </c>
      <c r="C7" s="63"/>
      <c r="D7" s="63"/>
    </row>
    <row r="8" spans="1:7" x14ac:dyDescent="0.3">
      <c r="A8" t="s">
        <v>3</v>
      </c>
      <c r="B8" s="15">
        <f>'Requirement 1 Financials'!C8</f>
        <v>793000</v>
      </c>
      <c r="C8" s="64"/>
      <c r="D8" s="64"/>
    </row>
    <row r="9" spans="1:7" ht="16.2" x14ac:dyDescent="0.45">
      <c r="A9" t="s">
        <v>44</v>
      </c>
      <c r="B9" s="61">
        <f>'Requirement 1 Financials'!C9</f>
        <v>37000</v>
      </c>
      <c r="C9" s="65"/>
      <c r="D9" s="65"/>
    </row>
    <row r="10" spans="1:7" ht="16.2" x14ac:dyDescent="0.45">
      <c r="A10" t="s">
        <v>4</v>
      </c>
      <c r="B10" s="18">
        <f>SUM(B5:B9)</f>
        <v>1400000</v>
      </c>
      <c r="C10" s="18">
        <f>SUM(C5:C9)</f>
        <v>0</v>
      </c>
      <c r="D10" s="18">
        <f>SUM(D5:D9)</f>
        <v>75000</v>
      </c>
    </row>
    <row r="12" spans="1:7" x14ac:dyDescent="0.3">
      <c r="A12" s="7" t="s">
        <v>5</v>
      </c>
    </row>
    <row r="13" spans="1:7" x14ac:dyDescent="0.3">
      <c r="A13" t="s">
        <v>6</v>
      </c>
      <c r="B13" s="15">
        <f>'Requirement 1 Financials'!C13</f>
        <v>80000</v>
      </c>
      <c r="C13" s="63"/>
      <c r="D13" s="62"/>
    </row>
    <row r="14" spans="1:7" x14ac:dyDescent="0.3">
      <c r="A14" t="s">
        <v>7</v>
      </c>
      <c r="B14" s="15">
        <f>'Requirement 1 Financials'!C14</f>
        <v>550000</v>
      </c>
      <c r="C14" s="63"/>
      <c r="D14" s="63"/>
    </row>
    <row r="15" spans="1:7" x14ac:dyDescent="0.3">
      <c r="A15" t="s">
        <v>8</v>
      </c>
      <c r="B15" s="15">
        <f>'Requirement 1 Financials'!C15</f>
        <v>410000</v>
      </c>
      <c r="C15" s="63"/>
      <c r="D15" s="63"/>
    </row>
    <row r="16" spans="1:7" ht="16.2" x14ac:dyDescent="0.45">
      <c r="A16" t="s">
        <v>9</v>
      </c>
      <c r="B16" s="61">
        <f>'Requirement 1 Financials'!C16</f>
        <v>360000</v>
      </c>
      <c r="C16" s="65"/>
      <c r="D16" s="65"/>
    </row>
    <row r="17" spans="1:5" ht="16.2" x14ac:dyDescent="0.45">
      <c r="A17" t="s">
        <v>10</v>
      </c>
      <c r="B17" s="5">
        <f>SUM(B13:B16)</f>
        <v>1400000</v>
      </c>
      <c r="C17" s="5">
        <f>SUM(C13:C16)</f>
        <v>0</v>
      </c>
      <c r="D17" s="5">
        <f>SUM(D13:D16)</f>
        <v>0</v>
      </c>
    </row>
    <row r="19" spans="1:5" ht="18" x14ac:dyDescent="0.35">
      <c r="A19" s="77" t="s">
        <v>31</v>
      </c>
      <c r="B19" s="77"/>
      <c r="C19" s="21"/>
    </row>
    <row r="20" spans="1:5" ht="18" x14ac:dyDescent="0.35">
      <c r="A20" s="77" t="s">
        <v>33</v>
      </c>
      <c r="B20" s="77"/>
      <c r="C20" s="21"/>
      <c r="D20" s="21"/>
      <c r="E20" s="21"/>
    </row>
    <row r="21" spans="1:5" ht="19.2" x14ac:dyDescent="0.45">
      <c r="A21" t="s">
        <v>12</v>
      </c>
      <c r="B21" s="61">
        <v>2500000</v>
      </c>
      <c r="C21" s="21"/>
    </row>
    <row r="22" spans="1:5" x14ac:dyDescent="0.3">
      <c r="A22" t="s">
        <v>14</v>
      </c>
      <c r="B22" s="15"/>
      <c r="D22" s="7"/>
      <c r="E22" s="51"/>
    </row>
    <row r="23" spans="1:5" x14ac:dyDescent="0.3">
      <c r="A23" t="s">
        <v>15</v>
      </c>
      <c r="B23" s="60">
        <v>1600000</v>
      </c>
      <c r="D23" s="7"/>
      <c r="E23" s="51"/>
    </row>
    <row r="24" spans="1:5" ht="16.2" x14ac:dyDescent="0.45">
      <c r="A24" t="s">
        <v>16</v>
      </c>
      <c r="B24" s="17">
        <v>240000</v>
      </c>
      <c r="D24" s="7"/>
      <c r="E24" s="51"/>
    </row>
    <row r="25" spans="1:5" ht="16.2" x14ac:dyDescent="0.45">
      <c r="A25" t="s">
        <v>21</v>
      </c>
      <c r="B25" s="12">
        <f>SUM(B23:B24)</f>
        <v>1840000</v>
      </c>
    </row>
    <row r="26" spans="1:5" ht="16.2" x14ac:dyDescent="0.45">
      <c r="A26" t="s">
        <v>17</v>
      </c>
      <c r="B26" s="17">
        <f>B21-B25</f>
        <v>660000</v>
      </c>
      <c r="D26" s="7"/>
      <c r="E26" s="52"/>
    </row>
    <row r="27" spans="1:5" ht="16.2" x14ac:dyDescent="0.45">
      <c r="A27" t="s">
        <v>18</v>
      </c>
      <c r="B27" s="17"/>
      <c r="D27" s="7"/>
      <c r="E27" s="53"/>
    </row>
    <row r="28" spans="1:5" x14ac:dyDescent="0.3">
      <c r="A28" t="s">
        <v>19</v>
      </c>
      <c r="B28" s="16">
        <v>220000</v>
      </c>
      <c r="D28" s="7"/>
      <c r="E28" s="52"/>
    </row>
    <row r="29" spans="1:5" ht="16.2" x14ac:dyDescent="0.45">
      <c r="A29" t="s">
        <v>20</v>
      </c>
      <c r="B29" s="17">
        <v>300000</v>
      </c>
    </row>
    <row r="30" spans="1:5" ht="16.2" x14ac:dyDescent="0.45">
      <c r="A30" t="s">
        <v>22</v>
      </c>
      <c r="B30" s="17">
        <f>SUM(B28:B29)</f>
        <v>520000</v>
      </c>
    </row>
    <row r="31" spans="1:5" x14ac:dyDescent="0.3">
      <c r="A31" t="s">
        <v>13</v>
      </c>
      <c r="B31" s="60">
        <f>B26-B30</f>
        <v>140000</v>
      </c>
    </row>
    <row r="32" spans="1:5" ht="16.2" x14ac:dyDescent="0.45">
      <c r="A32" t="s">
        <v>26</v>
      </c>
      <c r="B32" s="17">
        <f>D14*0.08</f>
        <v>0</v>
      </c>
    </row>
    <row r="33" spans="1:2" x14ac:dyDescent="0.3">
      <c r="A33" t="s">
        <v>23</v>
      </c>
      <c r="B33" s="60">
        <f>B31-B32</f>
        <v>140000</v>
      </c>
    </row>
    <row r="34" spans="1:2" ht="16.2" x14ac:dyDescent="0.45">
      <c r="A34" t="s">
        <v>25</v>
      </c>
      <c r="B34" s="17">
        <f>B33*0.3</f>
        <v>42000</v>
      </c>
    </row>
    <row r="35" spans="1:2" ht="16.2" x14ac:dyDescent="0.45">
      <c r="A35" t="s">
        <v>24</v>
      </c>
      <c r="B35" s="5">
        <f>B33-B34</f>
        <v>98000</v>
      </c>
    </row>
  </sheetData>
  <sheetProtection algorithmName="SHA-512" hashValue="5aMgBAaC5jZ7xnDPZjiHu6o/DybcsmVeVotln24ze128t/xCB0sp15QfUTpua8USyT9Byg88vfFzAD/NPGRllA==" saltValue="+Q+0/Zm+Yz5xRIrsgqGfag==" spinCount="100000" sheet="1" objects="1" scenarios="1"/>
  <mergeCells count="4">
    <mergeCell ref="A1:D1"/>
    <mergeCell ref="A2:D2"/>
    <mergeCell ref="A19:B19"/>
    <mergeCell ref="A20:B20"/>
  </mergeCells>
  <pageMargins left="0.7" right="0.7" top="0.75" bottom="0.75" header="0.3" footer="0.3"/>
  <ignoredErrors>
    <ignoredError sqref="B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CC8F-2C4E-45F4-A79E-B17194AC49B7}">
  <dimension ref="B1:N32"/>
  <sheetViews>
    <sheetView showGridLines="0" zoomScale="80" zoomScaleNormal="80" workbookViewId="0">
      <selection activeCell="P18" sqref="P18"/>
    </sheetView>
  </sheetViews>
  <sheetFormatPr defaultRowHeight="14.4" x14ac:dyDescent="0.3"/>
  <cols>
    <col min="1" max="1" width="2.109375" customWidth="1"/>
    <col min="2" max="2" width="22.44140625" bestFit="1" customWidth="1"/>
    <col min="3" max="3" width="2.88671875" customWidth="1"/>
    <col min="4" max="4" width="3.6640625" customWidth="1"/>
    <col min="5" max="5" width="19" bestFit="1" customWidth="1"/>
    <col min="6" max="6" width="3.88671875" customWidth="1"/>
    <col min="7" max="7" width="4.109375" customWidth="1"/>
    <col min="8" max="8" width="22.44140625" bestFit="1" customWidth="1"/>
    <col min="9" max="9" width="3.44140625" customWidth="1"/>
    <col min="10" max="10" width="3.33203125" customWidth="1"/>
    <col min="11" max="11" width="10.44140625" bestFit="1" customWidth="1"/>
    <col min="12" max="12" width="4.33203125" customWidth="1"/>
    <col min="13" max="13" width="2.88671875" customWidth="1"/>
    <col min="14" max="14" width="21.88671875" customWidth="1"/>
    <col min="16" max="16" width="22.44140625" bestFit="1" customWidth="1"/>
    <col min="17" max="17" width="2.88671875" customWidth="1"/>
    <col min="18" max="18" width="3.6640625" customWidth="1"/>
    <col min="19" max="19" width="19" bestFit="1" customWidth="1"/>
    <col min="20" max="20" width="3.88671875" customWidth="1"/>
    <col min="21" max="21" width="4.109375" customWidth="1"/>
    <col min="22" max="22" width="22.44140625" bestFit="1" customWidth="1"/>
    <col min="23" max="23" width="3.44140625" customWidth="1"/>
    <col min="24" max="24" width="3.33203125" customWidth="1"/>
    <col min="25" max="25" width="10.44140625" bestFit="1" customWidth="1"/>
    <col min="26" max="26" width="4.33203125" customWidth="1"/>
    <col min="27" max="27" width="2.88671875" customWidth="1"/>
    <col min="28" max="28" width="21.88671875" customWidth="1"/>
  </cols>
  <sheetData>
    <row r="1" spans="2:14" ht="3.75" customHeight="1" thickBot="1" x14ac:dyDescent="0.35"/>
    <row r="2" spans="2:14" ht="15" thickBot="1" x14ac:dyDescent="0.35">
      <c r="B2" s="1"/>
      <c r="C2" s="1"/>
      <c r="D2" s="1"/>
      <c r="E2" s="38" t="s">
        <v>12</v>
      </c>
      <c r="F2" s="30"/>
      <c r="G2" s="1"/>
      <c r="H2" s="1"/>
      <c r="I2" s="1"/>
      <c r="J2" s="1"/>
      <c r="K2" s="1"/>
      <c r="L2" s="1"/>
      <c r="M2" s="1"/>
      <c r="N2" s="1"/>
    </row>
    <row r="3" spans="2:14" ht="15" thickBot="1" x14ac:dyDescent="0.35">
      <c r="B3" s="1"/>
      <c r="C3" s="1"/>
      <c r="D3" s="1"/>
      <c r="E3" s="39"/>
      <c r="F3" s="33"/>
      <c r="G3" s="1"/>
      <c r="H3" s="1"/>
      <c r="I3" s="1"/>
      <c r="J3" s="1"/>
      <c r="K3" s="1"/>
      <c r="L3" s="1"/>
      <c r="M3" s="1"/>
      <c r="N3" s="1"/>
    </row>
    <row r="4" spans="2:14" ht="15" thickBot="1" x14ac:dyDescent="0.35">
      <c r="B4" s="36" t="s">
        <v>45</v>
      </c>
      <c r="C4" s="26"/>
      <c r="D4" s="1"/>
      <c r="E4" s="1"/>
      <c r="F4" s="29"/>
      <c r="G4" s="24"/>
      <c r="H4" s="42" t="s">
        <v>13</v>
      </c>
      <c r="I4" s="26"/>
      <c r="J4" s="1"/>
      <c r="K4" s="1"/>
      <c r="L4" s="1"/>
      <c r="M4" s="1"/>
      <c r="N4" s="1"/>
    </row>
    <row r="5" spans="2:14" ht="18.600000000000001" thickBot="1" x14ac:dyDescent="0.4">
      <c r="B5" s="37"/>
      <c r="C5" s="28"/>
      <c r="D5" s="1"/>
      <c r="E5" s="40" t="s">
        <v>42</v>
      </c>
      <c r="F5" s="29"/>
      <c r="G5" s="1"/>
      <c r="H5" s="43"/>
      <c r="I5" s="28"/>
      <c r="J5" s="1"/>
      <c r="K5" s="1"/>
      <c r="L5" s="1"/>
      <c r="M5" s="1"/>
      <c r="N5" s="1"/>
    </row>
    <row r="6" spans="2:14" ht="15" thickBot="1" x14ac:dyDescent="0.35">
      <c r="B6" s="1"/>
      <c r="C6" s="29"/>
      <c r="D6" s="1"/>
      <c r="E6" s="1"/>
      <c r="F6" s="29"/>
      <c r="G6" s="1"/>
      <c r="H6" s="1"/>
      <c r="I6" s="29"/>
      <c r="J6" s="24"/>
      <c r="K6" s="45" t="s">
        <v>34</v>
      </c>
      <c r="L6" s="26"/>
      <c r="M6" s="1"/>
      <c r="N6" s="1"/>
    </row>
    <row r="7" spans="2:14" ht="17.399999999999999" thickBot="1" x14ac:dyDescent="0.55000000000000004">
      <c r="B7" s="36" t="s">
        <v>46</v>
      </c>
      <c r="C7" s="24"/>
      <c r="D7" s="27"/>
      <c r="E7" s="38" t="s">
        <v>38</v>
      </c>
      <c r="F7" s="25"/>
      <c r="G7" s="1"/>
      <c r="H7" s="44" t="s">
        <v>40</v>
      </c>
      <c r="I7" s="29"/>
      <c r="J7" s="1"/>
      <c r="K7" s="48"/>
      <c r="L7" s="28"/>
      <c r="M7" s="1"/>
      <c r="N7" s="1"/>
    </row>
    <row r="8" spans="2:14" ht="15" thickBot="1" x14ac:dyDescent="0.35">
      <c r="B8" s="37"/>
      <c r="C8" s="23"/>
      <c r="D8" s="1"/>
      <c r="E8" s="39"/>
      <c r="F8" s="32"/>
      <c r="G8" s="1"/>
      <c r="H8" s="1"/>
      <c r="I8" s="29"/>
      <c r="J8" s="1"/>
      <c r="K8" s="1"/>
      <c r="L8" s="29"/>
      <c r="M8" s="1"/>
      <c r="N8" s="1"/>
    </row>
    <row r="9" spans="2:14" ht="15" thickBot="1" x14ac:dyDescent="0.35">
      <c r="B9" s="35"/>
      <c r="C9" s="29"/>
      <c r="D9" s="1"/>
      <c r="E9" s="1"/>
      <c r="F9" s="1"/>
      <c r="G9" s="1"/>
      <c r="H9" s="42" t="s">
        <v>12</v>
      </c>
      <c r="I9" s="24"/>
      <c r="J9" s="1"/>
      <c r="K9" s="1"/>
      <c r="L9" s="29"/>
      <c r="M9" s="1"/>
      <c r="N9" s="1"/>
    </row>
    <row r="10" spans="2:14" ht="15" thickBot="1" x14ac:dyDescent="0.35">
      <c r="B10" s="36" t="s">
        <v>47</v>
      </c>
      <c r="C10" s="24"/>
      <c r="D10" s="1"/>
      <c r="E10" s="1"/>
      <c r="F10" s="1"/>
      <c r="G10" s="1"/>
      <c r="H10" s="43"/>
      <c r="I10" s="1"/>
      <c r="J10" s="1"/>
      <c r="K10" s="1"/>
      <c r="L10" s="29"/>
      <c r="M10" s="1"/>
      <c r="N10" s="1"/>
    </row>
    <row r="11" spans="2:14" ht="15" thickBot="1" x14ac:dyDescent="0.35">
      <c r="B11" s="37"/>
      <c r="C11" s="1"/>
      <c r="D11" s="1"/>
      <c r="E11" s="1"/>
      <c r="F11" s="1"/>
      <c r="G11" s="1"/>
      <c r="H11" s="1"/>
      <c r="I11" s="1"/>
      <c r="J11" s="1"/>
      <c r="K11" s="1"/>
      <c r="L11" s="29"/>
      <c r="M11" s="1"/>
      <c r="N11" s="1"/>
    </row>
    <row r="12" spans="2:14" ht="15" thickBot="1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29"/>
      <c r="M12" s="1"/>
      <c r="N12" s="1"/>
    </row>
    <row r="13" spans="2:14" ht="15" thickBot="1" x14ac:dyDescent="0.35">
      <c r="B13" s="1"/>
      <c r="C13" s="1"/>
      <c r="D13" s="1"/>
      <c r="E13" s="35"/>
      <c r="F13" s="1"/>
      <c r="G13" s="1"/>
      <c r="H13" s="1"/>
      <c r="I13" s="1"/>
      <c r="J13" s="1"/>
      <c r="K13" s="46" t="s">
        <v>41</v>
      </c>
      <c r="L13" s="29"/>
      <c r="M13" s="24"/>
      <c r="N13" s="47" t="s">
        <v>52</v>
      </c>
    </row>
    <row r="14" spans="2:14" ht="15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29"/>
      <c r="M14" s="1"/>
      <c r="N14" s="48"/>
    </row>
    <row r="15" spans="2:14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29"/>
      <c r="M15" s="1"/>
      <c r="N15" s="1"/>
    </row>
    <row r="16" spans="2:14" ht="15" thickBot="1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29"/>
      <c r="M16" s="1"/>
      <c r="N16" s="1"/>
    </row>
    <row r="17" spans="2:14" ht="15" thickBot="1" x14ac:dyDescent="0.35">
      <c r="B17" s="36" t="s">
        <v>0</v>
      </c>
      <c r="C17" s="26"/>
      <c r="D17" s="1"/>
      <c r="E17" s="1"/>
      <c r="F17" s="1"/>
      <c r="G17" s="1"/>
      <c r="H17" s="1"/>
      <c r="I17" s="1"/>
      <c r="J17" s="1"/>
      <c r="K17" s="1"/>
      <c r="L17" s="29"/>
      <c r="M17" s="1"/>
      <c r="N17" s="1"/>
    </row>
    <row r="18" spans="2:14" ht="15" thickBot="1" x14ac:dyDescent="0.35">
      <c r="B18" s="37"/>
      <c r="C18" s="28"/>
      <c r="D18" s="1"/>
      <c r="E18" s="1"/>
      <c r="F18" s="1"/>
      <c r="G18" s="1"/>
      <c r="H18" s="42" t="s">
        <v>12</v>
      </c>
      <c r="I18" s="34"/>
      <c r="J18" s="35"/>
      <c r="K18" s="1"/>
      <c r="L18" s="29"/>
      <c r="M18" s="1"/>
      <c r="N18" s="1"/>
    </row>
    <row r="19" spans="2:14" ht="15" thickBot="1" x14ac:dyDescent="0.35">
      <c r="B19" s="1"/>
      <c r="C19" s="29"/>
      <c r="D19" s="1"/>
      <c r="E19" s="1"/>
      <c r="F19" s="1"/>
      <c r="G19" s="1"/>
      <c r="H19" s="43"/>
      <c r="I19" s="28"/>
      <c r="J19" s="1"/>
      <c r="K19" s="1"/>
      <c r="L19" s="29"/>
      <c r="M19" s="1"/>
      <c r="N19" s="1"/>
    </row>
    <row r="20" spans="2:14" ht="15" thickBot="1" x14ac:dyDescent="0.35">
      <c r="B20" s="36" t="s">
        <v>1</v>
      </c>
      <c r="C20" s="24"/>
      <c r="D20" s="31"/>
      <c r="E20" s="38" t="s">
        <v>49</v>
      </c>
      <c r="F20" s="30"/>
      <c r="G20" s="1"/>
      <c r="H20" s="1"/>
      <c r="I20" s="29"/>
      <c r="J20" s="1"/>
      <c r="K20" s="1"/>
      <c r="L20" s="29"/>
      <c r="M20" s="1"/>
      <c r="N20" s="1"/>
    </row>
    <row r="21" spans="2:14" ht="17.399999999999999" thickBot="1" x14ac:dyDescent="0.55000000000000004">
      <c r="B21" s="37"/>
      <c r="C21" s="28"/>
      <c r="D21" s="1"/>
      <c r="E21" s="39"/>
      <c r="F21" s="33"/>
      <c r="G21" s="1"/>
      <c r="H21" s="44" t="s">
        <v>40</v>
      </c>
      <c r="I21" s="29"/>
      <c r="J21" s="24"/>
      <c r="K21" s="45" t="s">
        <v>35</v>
      </c>
      <c r="L21" s="24"/>
      <c r="M21" s="1"/>
      <c r="N21" s="1"/>
    </row>
    <row r="22" spans="2:14" ht="15" thickBot="1" x14ac:dyDescent="0.35">
      <c r="B22" s="1"/>
      <c r="C22" s="29"/>
      <c r="D22" s="1"/>
      <c r="E22" s="1"/>
      <c r="F22" s="29"/>
      <c r="G22" s="1"/>
      <c r="H22" s="1"/>
      <c r="I22" s="29"/>
      <c r="J22" s="1"/>
      <c r="K22" s="49"/>
      <c r="L22" s="1"/>
      <c r="M22" s="1"/>
      <c r="N22" s="1"/>
    </row>
    <row r="23" spans="2:14" ht="15" thickBot="1" x14ac:dyDescent="0.35">
      <c r="B23" s="36" t="s">
        <v>39</v>
      </c>
      <c r="C23" s="24"/>
      <c r="D23" s="1"/>
      <c r="E23" s="1"/>
      <c r="F23" s="29"/>
      <c r="G23" s="1"/>
      <c r="H23" s="1"/>
      <c r="I23" s="29"/>
      <c r="J23" s="1"/>
      <c r="K23" s="1"/>
      <c r="L23" s="1"/>
      <c r="M23" s="1"/>
      <c r="N23" s="1"/>
    </row>
    <row r="24" spans="2:14" ht="15" thickBot="1" x14ac:dyDescent="0.35">
      <c r="B24" s="37"/>
      <c r="C24" s="1"/>
      <c r="D24" s="1"/>
      <c r="E24" s="41" t="s">
        <v>43</v>
      </c>
      <c r="F24" s="29"/>
      <c r="G24" s="24"/>
      <c r="H24" s="42" t="s">
        <v>51</v>
      </c>
      <c r="I24" s="24"/>
      <c r="J24" s="1"/>
      <c r="K24" s="1"/>
      <c r="L24" s="1"/>
      <c r="M24" s="1"/>
      <c r="N24" s="1"/>
    </row>
    <row r="25" spans="2:14" ht="15" thickBot="1" x14ac:dyDescent="0.35">
      <c r="B25" s="1"/>
      <c r="C25" s="1"/>
      <c r="D25" s="1"/>
      <c r="E25" s="1"/>
      <c r="F25" s="29"/>
      <c r="G25" s="1"/>
      <c r="H25" s="43"/>
      <c r="I25" s="1"/>
      <c r="J25" s="1"/>
      <c r="K25" s="1"/>
      <c r="L25" s="1"/>
      <c r="M25" s="1"/>
      <c r="N25" s="1"/>
    </row>
    <row r="26" spans="2:14" ht="15" thickBot="1" x14ac:dyDescent="0.35">
      <c r="B26" s="1"/>
      <c r="C26" s="1"/>
      <c r="D26" s="1"/>
      <c r="E26" s="1"/>
      <c r="F26" s="29"/>
      <c r="G26" s="1"/>
      <c r="H26" s="1"/>
      <c r="I26" s="1"/>
      <c r="J26" s="1"/>
      <c r="K26" s="1"/>
      <c r="L26" s="1"/>
      <c r="M26" s="1"/>
      <c r="N26" s="1"/>
    </row>
    <row r="27" spans="2:14" ht="15" thickBot="1" x14ac:dyDescent="0.35">
      <c r="B27" s="36" t="s">
        <v>48</v>
      </c>
      <c r="C27" s="26"/>
      <c r="D27" s="1"/>
      <c r="E27" s="1"/>
      <c r="F27" s="29"/>
      <c r="G27" s="1"/>
      <c r="H27" s="1"/>
      <c r="I27" s="1"/>
      <c r="J27" s="1"/>
      <c r="K27" s="1"/>
      <c r="L27" s="1"/>
      <c r="M27" s="1"/>
      <c r="N27" s="1"/>
    </row>
    <row r="28" spans="2:14" ht="15" thickBot="1" x14ac:dyDescent="0.35">
      <c r="B28" s="37"/>
      <c r="C28" s="28"/>
      <c r="D28" s="24"/>
      <c r="E28" s="38" t="s">
        <v>50</v>
      </c>
      <c r="F28" s="25"/>
      <c r="G28" s="1"/>
      <c r="H28" s="1"/>
      <c r="I28" s="1"/>
      <c r="J28" s="1"/>
      <c r="K28" s="1"/>
      <c r="L28" s="1"/>
      <c r="M28" s="1"/>
      <c r="N28" s="1"/>
    </row>
    <row r="29" spans="2:14" ht="15" thickBot="1" x14ac:dyDescent="0.35">
      <c r="B29" s="1"/>
      <c r="C29" s="29"/>
      <c r="D29" s="1"/>
      <c r="E29" s="39"/>
      <c r="F29" s="32"/>
      <c r="G29" s="1"/>
      <c r="H29" s="1"/>
      <c r="I29" s="1"/>
      <c r="J29" s="1"/>
      <c r="K29" s="1"/>
      <c r="L29" s="1"/>
      <c r="M29" s="1"/>
      <c r="N29" s="1"/>
    </row>
    <row r="30" spans="2:14" ht="15" thickBot="1" x14ac:dyDescent="0.35">
      <c r="B30" s="36" t="s">
        <v>44</v>
      </c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ht="15" thickBot="1" x14ac:dyDescent="0.35">
      <c r="B31" s="3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27EA-D25C-42AA-AA80-922F5E24A25C}">
  <dimension ref="A1:G35"/>
  <sheetViews>
    <sheetView zoomScale="90" zoomScaleNormal="90" workbookViewId="0">
      <selection sqref="A1:D1"/>
    </sheetView>
  </sheetViews>
  <sheetFormatPr defaultRowHeight="14.4" x14ac:dyDescent="0.3"/>
  <cols>
    <col min="1" max="1" width="37.5546875" bestFit="1" customWidth="1"/>
    <col min="2" max="4" width="14.109375" customWidth="1"/>
    <col min="5" max="5" width="16.109375" customWidth="1"/>
    <col min="6" max="6" width="24" bestFit="1" customWidth="1"/>
  </cols>
  <sheetData>
    <row r="1" spans="1:7" ht="18" x14ac:dyDescent="0.35">
      <c r="A1" s="77" t="s">
        <v>31</v>
      </c>
      <c r="B1" s="77"/>
      <c r="C1" s="77"/>
      <c r="D1" s="77"/>
      <c r="E1" s="54"/>
      <c r="F1" s="55" t="s">
        <v>56</v>
      </c>
      <c r="G1" s="55"/>
    </row>
    <row r="2" spans="1:7" ht="18" x14ac:dyDescent="0.35">
      <c r="A2" s="77" t="s">
        <v>32</v>
      </c>
      <c r="B2" s="77"/>
      <c r="C2" s="77"/>
      <c r="D2" s="77"/>
    </row>
    <row r="3" spans="1:7" ht="30" customHeight="1" x14ac:dyDescent="0.3">
      <c r="A3" t="s">
        <v>30</v>
      </c>
      <c r="B3" s="20" t="s">
        <v>27</v>
      </c>
      <c r="C3" s="20" t="s">
        <v>28</v>
      </c>
      <c r="D3" s="20" t="s">
        <v>29</v>
      </c>
    </row>
    <row r="4" spans="1:7" x14ac:dyDescent="0.3">
      <c r="A4" s="7" t="s">
        <v>11</v>
      </c>
      <c r="B4" s="7"/>
      <c r="C4" s="6"/>
    </row>
    <row r="5" spans="1:7" x14ac:dyDescent="0.3">
      <c r="A5" t="s">
        <v>0</v>
      </c>
      <c r="B5" s="15">
        <f>'Requirement 1 Financials'!C5</f>
        <v>150000</v>
      </c>
      <c r="C5" s="59">
        <f>C17-C6-C7-C8-C9</f>
        <v>0</v>
      </c>
      <c r="D5" s="59">
        <f>(B5+C5)/2</f>
        <v>75000</v>
      </c>
    </row>
    <row r="6" spans="1:7" x14ac:dyDescent="0.3">
      <c r="A6" t="s">
        <v>1</v>
      </c>
      <c r="B6" s="15">
        <f>'Requirement 1 Financials'!C6</f>
        <v>180000</v>
      </c>
      <c r="C6" s="63"/>
      <c r="D6" s="63"/>
      <c r="E6" s="22"/>
    </row>
    <row r="7" spans="1:7" x14ac:dyDescent="0.3">
      <c r="A7" t="s">
        <v>2</v>
      </c>
      <c r="B7" s="15">
        <f>'Requirement 1 Financials'!C7</f>
        <v>240000</v>
      </c>
      <c r="C7" s="63"/>
      <c r="D7" s="63"/>
    </row>
    <row r="8" spans="1:7" x14ac:dyDescent="0.3">
      <c r="A8" t="s">
        <v>3</v>
      </c>
      <c r="B8" s="15">
        <f>'Requirement 1 Financials'!C8</f>
        <v>793000</v>
      </c>
      <c r="C8" s="64"/>
      <c r="D8" s="64"/>
    </row>
    <row r="9" spans="1:7" ht="16.2" x14ac:dyDescent="0.45">
      <c r="A9" t="s">
        <v>44</v>
      </c>
      <c r="B9" s="61">
        <f>'Requirement 1 Financials'!C9</f>
        <v>37000</v>
      </c>
      <c r="C9" s="67"/>
      <c r="D9" s="65"/>
    </row>
    <row r="10" spans="1:7" ht="16.2" x14ac:dyDescent="0.45">
      <c r="A10" t="s">
        <v>4</v>
      </c>
      <c r="B10" s="18">
        <f>SUM(B5:B9)</f>
        <v>1400000</v>
      </c>
      <c r="C10" s="18">
        <f>SUM(C5:C9)</f>
        <v>0</v>
      </c>
      <c r="D10" s="18">
        <f>SUM(D5:D9)</f>
        <v>75000</v>
      </c>
    </row>
    <row r="12" spans="1:7" x14ac:dyDescent="0.3">
      <c r="A12" s="7" t="s">
        <v>5</v>
      </c>
    </row>
    <row r="13" spans="1:7" x14ac:dyDescent="0.3">
      <c r="A13" t="s">
        <v>6</v>
      </c>
      <c r="B13" s="66">
        <f>'Requirement 1 Financials'!C13</f>
        <v>80000</v>
      </c>
      <c r="C13" s="63"/>
      <c r="D13" s="62"/>
    </row>
    <row r="14" spans="1:7" x14ac:dyDescent="0.3">
      <c r="A14" t="s">
        <v>7</v>
      </c>
      <c r="B14" s="66">
        <f>'Requirement 1 Financials'!C14</f>
        <v>550000</v>
      </c>
      <c r="C14" s="63"/>
      <c r="D14" s="63"/>
    </row>
    <row r="15" spans="1:7" x14ac:dyDescent="0.3">
      <c r="A15" t="s">
        <v>8</v>
      </c>
      <c r="B15" s="66">
        <f>'Requirement 1 Financials'!C15</f>
        <v>410000</v>
      </c>
      <c r="C15" s="68"/>
      <c r="D15" s="63"/>
    </row>
    <row r="16" spans="1:7" ht="16.2" x14ac:dyDescent="0.45">
      <c r="A16" t="s">
        <v>9</v>
      </c>
      <c r="B16" s="61">
        <f>'Requirement 1 Financials'!C16</f>
        <v>360000</v>
      </c>
      <c r="C16" s="69"/>
      <c r="D16" s="65"/>
    </row>
    <row r="17" spans="1:5" ht="16.2" x14ac:dyDescent="0.45">
      <c r="A17" t="s">
        <v>10</v>
      </c>
      <c r="B17" s="5">
        <f>SUM(B13:B16)</f>
        <v>1400000</v>
      </c>
      <c r="C17" s="5">
        <f>SUM(C13:C16)</f>
        <v>0</v>
      </c>
      <c r="D17" s="5">
        <f>SUM(D13:D16)</f>
        <v>0</v>
      </c>
    </row>
    <row r="19" spans="1:5" ht="18" x14ac:dyDescent="0.35">
      <c r="A19" s="77" t="s">
        <v>31</v>
      </c>
      <c r="B19" s="77"/>
      <c r="C19" s="21"/>
    </row>
    <row r="20" spans="1:5" ht="18" x14ac:dyDescent="0.35">
      <c r="A20" s="77" t="s">
        <v>33</v>
      </c>
      <c r="B20" s="77"/>
      <c r="C20" s="21"/>
      <c r="D20" s="21"/>
      <c r="E20" s="21"/>
    </row>
    <row r="21" spans="1:5" ht="19.2" x14ac:dyDescent="0.45">
      <c r="A21" t="s">
        <v>12</v>
      </c>
      <c r="B21" s="67"/>
      <c r="C21" s="21"/>
    </row>
    <row r="22" spans="1:5" x14ac:dyDescent="0.3">
      <c r="A22" t="s">
        <v>14</v>
      </c>
      <c r="B22" s="1"/>
      <c r="D22" s="7"/>
      <c r="E22" s="51"/>
    </row>
    <row r="23" spans="1:5" x14ac:dyDescent="0.3">
      <c r="A23" t="s">
        <v>15</v>
      </c>
      <c r="B23" s="70"/>
      <c r="D23" s="7"/>
      <c r="E23" s="51"/>
    </row>
    <row r="24" spans="1:5" ht="16.2" x14ac:dyDescent="0.45">
      <c r="A24" t="s">
        <v>16</v>
      </c>
      <c r="B24" s="65"/>
      <c r="D24" s="7"/>
      <c r="E24" s="51"/>
    </row>
    <row r="25" spans="1:5" ht="16.2" x14ac:dyDescent="0.45">
      <c r="A25" t="s">
        <v>21</v>
      </c>
      <c r="B25" s="12">
        <f>SUM(B23:B24)</f>
        <v>0</v>
      </c>
    </row>
    <row r="26" spans="1:5" ht="16.2" x14ac:dyDescent="0.45">
      <c r="A26" t="s">
        <v>17</v>
      </c>
      <c r="B26" s="17">
        <f>B21-B25</f>
        <v>0</v>
      </c>
      <c r="D26" s="7"/>
      <c r="E26" s="52"/>
    </row>
    <row r="27" spans="1:5" ht="16.2" x14ac:dyDescent="0.45">
      <c r="A27" t="s">
        <v>18</v>
      </c>
      <c r="B27" s="17"/>
      <c r="D27" s="7"/>
      <c r="E27" s="53"/>
    </row>
    <row r="28" spans="1:5" x14ac:dyDescent="0.3">
      <c r="A28" t="s">
        <v>19</v>
      </c>
      <c r="B28" s="16">
        <v>220000</v>
      </c>
      <c r="D28" s="7"/>
      <c r="E28" s="52"/>
    </row>
    <row r="29" spans="1:5" ht="16.2" x14ac:dyDescent="0.45">
      <c r="A29" t="s">
        <v>20</v>
      </c>
      <c r="B29" s="17">
        <v>300000</v>
      </c>
    </row>
    <row r="30" spans="1:5" ht="16.2" x14ac:dyDescent="0.45">
      <c r="A30" t="s">
        <v>22</v>
      </c>
      <c r="B30" s="17">
        <f>SUM(B28:B29)</f>
        <v>520000</v>
      </c>
    </row>
    <row r="31" spans="1:5" x14ac:dyDescent="0.3">
      <c r="A31" t="s">
        <v>13</v>
      </c>
      <c r="B31" s="60">
        <f>B26-B30</f>
        <v>-520000</v>
      </c>
    </row>
    <row r="32" spans="1:5" ht="16.2" x14ac:dyDescent="0.45">
      <c r="A32" t="s">
        <v>26</v>
      </c>
      <c r="B32" s="17">
        <f>D14*0.08</f>
        <v>0</v>
      </c>
    </row>
    <row r="33" spans="1:2" x14ac:dyDescent="0.3">
      <c r="A33" t="s">
        <v>23</v>
      </c>
      <c r="B33" s="60">
        <f>B31-B32</f>
        <v>-520000</v>
      </c>
    </row>
    <row r="34" spans="1:2" ht="16.2" x14ac:dyDescent="0.45">
      <c r="A34" t="s">
        <v>25</v>
      </c>
      <c r="B34" s="17">
        <f>B33*0.3</f>
        <v>-156000</v>
      </c>
    </row>
    <row r="35" spans="1:2" ht="16.2" x14ac:dyDescent="0.45">
      <c r="A35" t="s">
        <v>24</v>
      </c>
      <c r="B35" s="5">
        <f>B33-B34</f>
        <v>-364000</v>
      </c>
    </row>
  </sheetData>
  <sheetProtection algorithmName="SHA-512" hashValue="dMOdx/tGOJjq8TZ/b4JYFKAqKwObPOR9Dfyq9ia/QjyzfnG8JEXrgkNUzX1CfcPPwqxfuBAMlj2K7PZJ+DkZmQ==" saltValue="q2U9wEZenro31KzvW6a19w==" spinCount="100000" sheet="1" objects="1" scenarios="1"/>
  <mergeCells count="4">
    <mergeCell ref="A1:D1"/>
    <mergeCell ref="A2:D2"/>
    <mergeCell ref="A19:B19"/>
    <mergeCell ref="A20:B20"/>
  </mergeCells>
  <pageMargins left="0.7" right="0.7" top="0.75" bottom="0.75" header="0.3" footer="0.3"/>
  <ignoredErrors>
    <ignoredError sqref="B34" formula="1"/>
    <ignoredError sqref="B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F22F-73C3-4EEB-8754-C9C931A0AA00}">
  <dimension ref="A1:N31"/>
  <sheetViews>
    <sheetView showGridLines="0" zoomScale="80" zoomScaleNormal="80" zoomScaleSheetLayoutView="50" workbookViewId="0">
      <selection activeCell="V34" sqref="V34"/>
    </sheetView>
  </sheetViews>
  <sheetFormatPr defaultRowHeight="14.4" x14ac:dyDescent="0.3"/>
  <cols>
    <col min="1" max="1" width="2.109375" style="1" customWidth="1"/>
    <col min="2" max="2" width="22.44140625" style="1" bestFit="1" customWidth="1"/>
    <col min="3" max="3" width="2.88671875" style="1" customWidth="1"/>
    <col min="4" max="4" width="3.6640625" style="1" customWidth="1"/>
    <col min="5" max="5" width="19" style="1" bestFit="1" customWidth="1"/>
    <col min="6" max="6" width="3.88671875" style="1" customWidth="1"/>
    <col min="7" max="7" width="4.109375" style="1" customWidth="1"/>
    <col min="8" max="8" width="22.44140625" style="1" bestFit="1" customWidth="1"/>
    <col min="9" max="9" width="3.44140625" style="1" customWidth="1"/>
    <col min="10" max="10" width="3.33203125" style="1" customWidth="1"/>
    <col min="11" max="11" width="10.44140625" style="1" bestFit="1" customWidth="1"/>
    <col min="12" max="12" width="4.33203125" style="1" customWidth="1"/>
    <col min="13" max="13" width="2.88671875" style="1" customWidth="1"/>
    <col min="14" max="14" width="21.88671875" style="1" customWidth="1"/>
  </cols>
  <sheetData>
    <row r="1" spans="1:14" ht="3.75" customHeight="1" thickBot="1" x14ac:dyDescent="0.35"/>
    <row r="2" spans="1:14" ht="15" thickBot="1" x14ac:dyDescent="0.35">
      <c r="E2" s="38" t="s">
        <v>12</v>
      </c>
      <c r="F2" s="30"/>
    </row>
    <row r="3" spans="1:14" ht="15" thickBot="1" x14ac:dyDescent="0.35">
      <c r="E3" s="39"/>
      <c r="F3" s="33"/>
    </row>
    <row r="4" spans="1:14" ht="15" thickBot="1" x14ac:dyDescent="0.35">
      <c r="B4" s="36" t="s">
        <v>45</v>
      </c>
      <c r="C4" s="26"/>
      <c r="F4" s="29"/>
      <c r="G4" s="24"/>
      <c r="H4" s="42" t="s">
        <v>13</v>
      </c>
      <c r="I4" s="26"/>
    </row>
    <row r="5" spans="1:14" ht="18.600000000000001" thickBot="1" x14ac:dyDescent="0.4">
      <c r="B5" s="37"/>
      <c r="C5" s="28"/>
      <c r="E5" s="40" t="s">
        <v>42</v>
      </c>
      <c r="F5" s="29"/>
      <c r="H5" s="43"/>
      <c r="I5" s="28"/>
    </row>
    <row r="6" spans="1:14" ht="15" thickBot="1" x14ac:dyDescent="0.35">
      <c r="C6" s="29"/>
      <c r="F6" s="29"/>
      <c r="I6" s="29"/>
      <c r="J6" s="24"/>
      <c r="K6" s="45" t="s">
        <v>34</v>
      </c>
      <c r="L6" s="26"/>
    </row>
    <row r="7" spans="1:14" ht="17.399999999999999" thickBot="1" x14ac:dyDescent="0.55000000000000004">
      <c r="B7" s="36" t="s">
        <v>46</v>
      </c>
      <c r="C7" s="24"/>
      <c r="D7" s="27"/>
      <c r="E7" s="38" t="s">
        <v>38</v>
      </c>
      <c r="F7" s="25"/>
      <c r="H7" s="44" t="s">
        <v>40</v>
      </c>
      <c r="I7" s="29"/>
      <c r="K7" s="48"/>
      <c r="L7" s="28"/>
    </row>
    <row r="8" spans="1:14" ht="15" thickBot="1" x14ac:dyDescent="0.35">
      <c r="A8" s="29"/>
      <c r="B8" s="50"/>
      <c r="C8" s="23"/>
      <c r="E8" s="39"/>
      <c r="F8" s="32"/>
      <c r="I8" s="29"/>
      <c r="L8" s="29"/>
    </row>
    <row r="9" spans="1:14" ht="15" thickBot="1" x14ac:dyDescent="0.35">
      <c r="B9" s="35"/>
      <c r="C9" s="29"/>
      <c r="H9" s="42" t="s">
        <v>12</v>
      </c>
      <c r="I9" s="24"/>
      <c r="L9" s="29"/>
    </row>
    <row r="10" spans="1:14" ht="15" thickBot="1" x14ac:dyDescent="0.35">
      <c r="B10" s="36" t="s">
        <v>47</v>
      </c>
      <c r="C10" s="24"/>
      <c r="H10" s="43"/>
      <c r="L10" s="29"/>
    </row>
    <row r="11" spans="1:14" ht="15" thickBot="1" x14ac:dyDescent="0.35">
      <c r="B11" s="37"/>
      <c r="L11" s="29"/>
    </row>
    <row r="12" spans="1:14" ht="15" thickBot="1" x14ac:dyDescent="0.35">
      <c r="L12" s="29"/>
    </row>
    <row r="13" spans="1:14" ht="15" thickBot="1" x14ac:dyDescent="0.35">
      <c r="E13" s="35"/>
      <c r="K13" s="46" t="s">
        <v>41</v>
      </c>
      <c r="L13" s="29"/>
      <c r="M13" s="24"/>
      <c r="N13" s="47" t="s">
        <v>52</v>
      </c>
    </row>
    <row r="14" spans="1:14" ht="15" thickBot="1" x14ac:dyDescent="0.35">
      <c r="L14" s="29"/>
      <c r="N14" s="48"/>
    </row>
    <row r="15" spans="1:14" x14ac:dyDescent="0.3">
      <c r="L15" s="29"/>
    </row>
    <row r="16" spans="1:14" ht="15" thickBot="1" x14ac:dyDescent="0.35">
      <c r="L16" s="29"/>
    </row>
    <row r="17" spans="2:12" ht="15" thickBot="1" x14ac:dyDescent="0.35">
      <c r="B17" s="36" t="s">
        <v>0</v>
      </c>
      <c r="C17" s="26"/>
      <c r="L17" s="29"/>
    </row>
    <row r="18" spans="2:12" ht="15" thickBot="1" x14ac:dyDescent="0.35">
      <c r="B18" s="37"/>
      <c r="C18" s="28"/>
      <c r="H18" s="42" t="s">
        <v>12</v>
      </c>
      <c r="I18" s="34"/>
      <c r="J18" s="35"/>
      <c r="L18" s="29"/>
    </row>
    <row r="19" spans="2:12" ht="15" thickBot="1" x14ac:dyDescent="0.35">
      <c r="C19" s="29"/>
      <c r="H19" s="43"/>
      <c r="I19" s="28"/>
      <c r="L19" s="29"/>
    </row>
    <row r="20" spans="2:12" ht="15" thickBot="1" x14ac:dyDescent="0.35">
      <c r="B20" s="36" t="s">
        <v>1</v>
      </c>
      <c r="C20" s="24"/>
      <c r="D20" s="31"/>
      <c r="E20" s="38" t="s">
        <v>49</v>
      </c>
      <c r="F20" s="30"/>
      <c r="I20" s="29"/>
      <c r="L20" s="29"/>
    </row>
    <row r="21" spans="2:12" ht="17.399999999999999" thickBot="1" x14ac:dyDescent="0.55000000000000004">
      <c r="B21" s="37"/>
      <c r="C21" s="28"/>
      <c r="E21" s="39"/>
      <c r="F21" s="33"/>
      <c r="H21" s="44" t="s">
        <v>40</v>
      </c>
      <c r="I21" s="29"/>
      <c r="J21" s="24"/>
      <c r="K21" s="45" t="s">
        <v>35</v>
      </c>
      <c r="L21" s="24"/>
    </row>
    <row r="22" spans="2:12" ht="15" thickBot="1" x14ac:dyDescent="0.35">
      <c r="C22" s="29"/>
      <c r="F22" s="29"/>
      <c r="I22" s="29"/>
      <c r="K22" s="49"/>
    </row>
    <row r="23" spans="2:12" ht="15" thickBot="1" x14ac:dyDescent="0.35">
      <c r="B23" s="36" t="s">
        <v>39</v>
      </c>
      <c r="C23" s="24"/>
      <c r="F23" s="29"/>
      <c r="I23" s="29"/>
    </row>
    <row r="24" spans="2:12" ht="15" thickBot="1" x14ac:dyDescent="0.35">
      <c r="B24" s="37"/>
      <c r="E24" s="41" t="s">
        <v>43</v>
      </c>
      <c r="F24" s="29"/>
      <c r="G24" s="24"/>
      <c r="H24" s="42" t="s">
        <v>51</v>
      </c>
      <c r="I24" s="24"/>
    </row>
    <row r="25" spans="2:12" ht="15" thickBot="1" x14ac:dyDescent="0.35">
      <c r="F25" s="29"/>
      <c r="H25" s="43"/>
    </row>
    <row r="26" spans="2:12" ht="15" thickBot="1" x14ac:dyDescent="0.35">
      <c r="F26" s="29"/>
    </row>
    <row r="27" spans="2:12" ht="15" thickBot="1" x14ac:dyDescent="0.35">
      <c r="B27" s="36" t="s">
        <v>48</v>
      </c>
      <c r="C27" s="26"/>
      <c r="F27" s="29"/>
    </row>
    <row r="28" spans="2:12" ht="15" thickBot="1" x14ac:dyDescent="0.35">
      <c r="B28" s="37"/>
      <c r="C28" s="28"/>
      <c r="D28" s="24"/>
      <c r="E28" s="38" t="s">
        <v>50</v>
      </c>
      <c r="F28" s="25"/>
    </row>
    <row r="29" spans="2:12" ht="15" thickBot="1" x14ac:dyDescent="0.35">
      <c r="C29" s="29"/>
      <c r="E29" s="39"/>
      <c r="F29" s="32"/>
    </row>
    <row r="30" spans="2:12" ht="15" thickBot="1" x14ac:dyDescent="0.35">
      <c r="B30" s="36" t="s">
        <v>44</v>
      </c>
      <c r="C30" s="24"/>
    </row>
    <row r="31" spans="2:12" ht="15" thickBot="1" x14ac:dyDescent="0.35">
      <c r="B31" s="3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D98E-424D-427F-BCE8-798535CA74A7}">
  <dimension ref="A1:F35"/>
  <sheetViews>
    <sheetView zoomScale="90" zoomScaleNormal="90" workbookViewId="0">
      <selection activeCell="D29" sqref="D29"/>
    </sheetView>
  </sheetViews>
  <sheetFormatPr defaultRowHeight="14.4" x14ac:dyDescent="0.3"/>
  <cols>
    <col min="1" max="1" width="37.5546875" bestFit="1" customWidth="1"/>
    <col min="2" max="4" width="14.109375" customWidth="1"/>
    <col min="5" max="5" width="16.109375" customWidth="1"/>
    <col min="6" max="6" width="24" bestFit="1" customWidth="1"/>
  </cols>
  <sheetData>
    <row r="1" spans="1:6" ht="18" x14ac:dyDescent="0.35">
      <c r="A1" s="77" t="s">
        <v>31</v>
      </c>
      <c r="B1" s="77"/>
      <c r="C1" s="77"/>
      <c r="D1" s="77"/>
      <c r="E1" s="54"/>
      <c r="F1" s="55" t="s">
        <v>56</v>
      </c>
    </row>
    <row r="2" spans="1:6" ht="18" x14ac:dyDescent="0.35">
      <c r="A2" s="77" t="s">
        <v>32</v>
      </c>
      <c r="B2" s="77"/>
      <c r="C2" s="77"/>
      <c r="D2" s="77"/>
    </row>
    <row r="3" spans="1:6" ht="30" customHeight="1" x14ac:dyDescent="0.3">
      <c r="A3" t="s">
        <v>30</v>
      </c>
      <c r="B3" s="20" t="s">
        <v>27</v>
      </c>
      <c r="C3" s="20" t="s">
        <v>28</v>
      </c>
      <c r="D3" s="20" t="s">
        <v>29</v>
      </c>
    </row>
    <row r="4" spans="1:6" x14ac:dyDescent="0.3">
      <c r="A4" s="7" t="s">
        <v>11</v>
      </c>
      <c r="B4" s="7"/>
      <c r="C4" s="6"/>
    </row>
    <row r="5" spans="1:6" x14ac:dyDescent="0.3">
      <c r="A5" t="s">
        <v>0</v>
      </c>
      <c r="B5" s="15">
        <f>'Requirement 1 Financials'!C5</f>
        <v>150000</v>
      </c>
      <c r="C5" s="59">
        <f>C17-C6-C7-C8-C9</f>
        <v>0</v>
      </c>
      <c r="D5" s="59">
        <f>(B5+C5)/2</f>
        <v>75000</v>
      </c>
    </row>
    <row r="6" spans="1:6" x14ac:dyDescent="0.3">
      <c r="A6" t="s">
        <v>1</v>
      </c>
      <c r="B6" s="15">
        <f>'Requirement 1 Financials'!C6</f>
        <v>180000</v>
      </c>
      <c r="C6" s="63"/>
      <c r="D6" s="63"/>
    </row>
    <row r="7" spans="1:6" x14ac:dyDescent="0.3">
      <c r="A7" t="s">
        <v>2</v>
      </c>
      <c r="B7" s="15">
        <f>'Requirement 1 Financials'!C7</f>
        <v>240000</v>
      </c>
      <c r="C7" s="63"/>
      <c r="D7" s="63"/>
    </row>
    <row r="8" spans="1:6" x14ac:dyDescent="0.3">
      <c r="A8" t="s">
        <v>3</v>
      </c>
      <c r="B8" s="15">
        <f>'Requirement 1 Financials'!C8</f>
        <v>793000</v>
      </c>
      <c r="C8" s="64"/>
      <c r="D8" s="64"/>
    </row>
    <row r="9" spans="1:6" ht="16.2" x14ac:dyDescent="0.45">
      <c r="A9" t="s">
        <v>44</v>
      </c>
      <c r="B9" s="61">
        <f>'Requirement 1 Financials'!C9</f>
        <v>37000</v>
      </c>
      <c r="C9" s="65"/>
      <c r="D9" s="65"/>
    </row>
    <row r="10" spans="1:6" ht="16.2" x14ac:dyDescent="0.45">
      <c r="A10" t="s">
        <v>4</v>
      </c>
      <c r="B10" s="18">
        <f>SUM(B5:B9)</f>
        <v>1400000</v>
      </c>
      <c r="C10" s="18">
        <f t="shared" ref="C10:D10" si="0">SUM(C5:C9)</f>
        <v>0</v>
      </c>
      <c r="D10" s="18">
        <f t="shared" si="0"/>
        <v>75000</v>
      </c>
    </row>
    <row r="12" spans="1:6" x14ac:dyDescent="0.3">
      <c r="A12" s="7" t="s">
        <v>5</v>
      </c>
    </row>
    <row r="13" spans="1:6" x14ac:dyDescent="0.3">
      <c r="A13" t="s">
        <v>6</v>
      </c>
      <c r="B13" s="15">
        <f>'Requirement 1 Financials'!C13</f>
        <v>80000</v>
      </c>
      <c r="C13" s="63"/>
      <c r="D13" s="62"/>
    </row>
    <row r="14" spans="1:6" x14ac:dyDescent="0.3">
      <c r="A14" t="s">
        <v>7</v>
      </c>
      <c r="B14" s="15">
        <f>'Requirement 1 Financials'!C14</f>
        <v>550000</v>
      </c>
      <c r="C14" s="63"/>
      <c r="D14" s="63"/>
    </row>
    <row r="15" spans="1:6" x14ac:dyDescent="0.3">
      <c r="A15" t="s">
        <v>8</v>
      </c>
      <c r="B15" s="15">
        <f>'Requirement 1 Financials'!C15</f>
        <v>410000</v>
      </c>
      <c r="C15" s="63"/>
      <c r="D15" s="63"/>
    </row>
    <row r="16" spans="1:6" ht="16.2" x14ac:dyDescent="0.45">
      <c r="A16" t="s">
        <v>9</v>
      </c>
      <c r="B16" s="61">
        <f>'Requirement 1 Financials'!C16</f>
        <v>360000</v>
      </c>
      <c r="C16" s="65"/>
      <c r="D16" s="65"/>
    </row>
    <row r="17" spans="1:5" ht="16.2" x14ac:dyDescent="0.45">
      <c r="A17" t="s">
        <v>10</v>
      </c>
      <c r="B17" s="5">
        <f>SUM(B13:B16)</f>
        <v>1400000</v>
      </c>
      <c r="C17" s="5">
        <f>SUM(C13:C16)</f>
        <v>0</v>
      </c>
      <c r="D17" s="5">
        <f>SUM(D13:D16)</f>
        <v>0</v>
      </c>
    </row>
    <row r="19" spans="1:5" ht="18" x14ac:dyDescent="0.35">
      <c r="A19" s="77" t="s">
        <v>31</v>
      </c>
      <c r="B19" s="77"/>
      <c r="C19" s="21"/>
    </row>
    <row r="20" spans="1:5" ht="18" x14ac:dyDescent="0.35">
      <c r="A20" s="77" t="s">
        <v>33</v>
      </c>
      <c r="B20" s="77"/>
      <c r="C20" s="21"/>
      <c r="D20" s="21"/>
      <c r="E20" s="21"/>
    </row>
    <row r="21" spans="1:5" ht="19.2" x14ac:dyDescent="0.45">
      <c r="A21" t="s">
        <v>12</v>
      </c>
      <c r="B21" s="67"/>
      <c r="C21" s="21"/>
    </row>
    <row r="22" spans="1:5" x14ac:dyDescent="0.3">
      <c r="A22" t="s">
        <v>14</v>
      </c>
      <c r="B22" s="1"/>
      <c r="D22" s="7"/>
      <c r="E22" s="51"/>
    </row>
    <row r="23" spans="1:5" x14ac:dyDescent="0.3">
      <c r="A23" t="s">
        <v>15</v>
      </c>
      <c r="B23" s="71"/>
      <c r="D23" s="7"/>
      <c r="E23" s="51"/>
    </row>
    <row r="24" spans="1:5" ht="16.2" x14ac:dyDescent="0.45">
      <c r="A24" t="s">
        <v>16</v>
      </c>
      <c r="B24" s="67"/>
      <c r="D24" s="7"/>
      <c r="E24" s="51"/>
    </row>
    <row r="25" spans="1:5" ht="16.2" x14ac:dyDescent="0.45">
      <c r="A25" t="s">
        <v>21</v>
      </c>
      <c r="B25" s="12">
        <f>SUM(B23:B24)</f>
        <v>0</v>
      </c>
    </row>
    <row r="26" spans="1:5" ht="16.2" x14ac:dyDescent="0.45">
      <c r="A26" t="s">
        <v>17</v>
      </c>
      <c r="B26" s="17">
        <f>B21-B25</f>
        <v>0</v>
      </c>
      <c r="D26" s="7"/>
      <c r="E26" s="52"/>
    </row>
    <row r="27" spans="1:5" ht="16.2" x14ac:dyDescent="0.45">
      <c r="A27" t="s">
        <v>18</v>
      </c>
      <c r="B27" s="4"/>
      <c r="D27" s="7"/>
      <c r="E27" s="53"/>
    </row>
    <row r="28" spans="1:5" x14ac:dyDescent="0.3">
      <c r="A28" t="s">
        <v>19</v>
      </c>
      <c r="B28" s="63"/>
      <c r="D28" s="7"/>
      <c r="E28" s="52"/>
    </row>
    <row r="29" spans="1:5" ht="16.2" x14ac:dyDescent="0.45">
      <c r="A29" t="s">
        <v>20</v>
      </c>
      <c r="B29" s="17">
        <v>300000</v>
      </c>
    </row>
    <row r="30" spans="1:5" ht="16.2" x14ac:dyDescent="0.45">
      <c r="A30" t="s">
        <v>22</v>
      </c>
      <c r="B30" s="17">
        <f>SUM(B28:B29)</f>
        <v>300000</v>
      </c>
    </row>
    <row r="31" spans="1:5" x14ac:dyDescent="0.3">
      <c r="A31" t="s">
        <v>13</v>
      </c>
      <c r="B31" s="60">
        <f>B26-B30</f>
        <v>-300000</v>
      </c>
    </row>
    <row r="32" spans="1:5" ht="16.2" x14ac:dyDescent="0.45">
      <c r="A32" t="s">
        <v>26</v>
      </c>
      <c r="B32" s="17">
        <f>D14*0.08</f>
        <v>0</v>
      </c>
    </row>
    <row r="33" spans="1:2" x14ac:dyDescent="0.3">
      <c r="A33" t="s">
        <v>23</v>
      </c>
      <c r="B33" s="60">
        <f>B31-B32</f>
        <v>-300000</v>
      </c>
    </row>
    <row r="34" spans="1:2" ht="16.2" x14ac:dyDescent="0.45">
      <c r="A34" t="s">
        <v>25</v>
      </c>
      <c r="B34" s="17">
        <f>B33*0.3</f>
        <v>-90000</v>
      </c>
    </row>
    <row r="35" spans="1:2" ht="16.2" x14ac:dyDescent="0.45">
      <c r="A35" t="s">
        <v>24</v>
      </c>
      <c r="B35" s="5">
        <f>B33-B34</f>
        <v>-210000</v>
      </c>
    </row>
  </sheetData>
  <sheetProtection algorithmName="SHA-512" hashValue="tOXN8EVNRgqtg2sw08JIpgoQHPWMYwLYjUy6v/L2F4QQTCnO5lbXhtX2WvT8OFm/FioiS6aEVxX+57qipGnzIw==" saltValue="LIY6WPc4iFrEKAbYewHuSQ==" spinCount="100000" sheet="1" objects="1" scenarios="1"/>
  <mergeCells count="4">
    <mergeCell ref="A1:D1"/>
    <mergeCell ref="A2:D2"/>
    <mergeCell ref="A19:B19"/>
    <mergeCell ref="A20:B20"/>
  </mergeCells>
  <pageMargins left="0.7" right="0.7" top="0.75" bottom="0.75" header="0.3" footer="0.3"/>
  <ignoredErrors>
    <ignoredError sqref="B3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450A-3AB7-4437-AB5B-15BC325F67EF}">
  <dimension ref="A1:N31"/>
  <sheetViews>
    <sheetView showGridLines="0" zoomScale="80" zoomScaleNormal="80" workbookViewId="0"/>
  </sheetViews>
  <sheetFormatPr defaultRowHeight="14.4" x14ac:dyDescent="0.3"/>
  <cols>
    <col min="1" max="1" width="2.109375" customWidth="1"/>
    <col min="2" max="2" width="22.44140625" bestFit="1" customWidth="1"/>
    <col min="3" max="3" width="2.88671875" customWidth="1"/>
    <col min="4" max="4" width="3.6640625" customWidth="1"/>
    <col min="5" max="5" width="19" bestFit="1" customWidth="1"/>
    <col min="6" max="6" width="3.88671875" customWidth="1"/>
    <col min="7" max="7" width="4.109375" customWidth="1"/>
    <col min="8" max="8" width="22.44140625" bestFit="1" customWidth="1"/>
    <col min="9" max="9" width="3.44140625" customWidth="1"/>
    <col min="10" max="10" width="3.33203125" customWidth="1"/>
    <col min="11" max="11" width="10.44140625" bestFit="1" customWidth="1"/>
    <col min="12" max="12" width="4.33203125" customWidth="1"/>
    <col min="13" max="13" width="2.88671875" customWidth="1"/>
    <col min="14" max="14" width="21.88671875" customWidth="1"/>
  </cols>
  <sheetData>
    <row r="1" spans="1:14" ht="3.7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35">
      <c r="A2" s="1"/>
      <c r="B2" s="1"/>
      <c r="C2" s="1"/>
      <c r="D2" s="1"/>
      <c r="E2" s="38" t="s">
        <v>12</v>
      </c>
      <c r="F2" s="30"/>
      <c r="G2" s="1"/>
      <c r="H2" s="1"/>
      <c r="I2" s="1"/>
      <c r="J2" s="1"/>
      <c r="K2" s="1"/>
      <c r="L2" s="1"/>
      <c r="M2" s="1"/>
      <c r="N2" s="1"/>
    </row>
    <row r="3" spans="1:14" ht="15" thickBot="1" x14ac:dyDescent="0.35">
      <c r="A3" s="1"/>
      <c r="B3" s="1"/>
      <c r="C3" s="1"/>
      <c r="D3" s="1"/>
      <c r="E3" s="39"/>
      <c r="F3" s="33"/>
      <c r="G3" s="1"/>
      <c r="H3" s="1"/>
      <c r="I3" s="1"/>
      <c r="J3" s="1"/>
      <c r="K3" s="1"/>
      <c r="L3" s="1"/>
      <c r="M3" s="1"/>
      <c r="N3" s="1"/>
    </row>
    <row r="4" spans="1:14" ht="15" thickBot="1" x14ac:dyDescent="0.35">
      <c r="A4" s="1"/>
      <c r="B4" s="36" t="s">
        <v>45</v>
      </c>
      <c r="C4" s="26"/>
      <c r="D4" s="1"/>
      <c r="E4" s="1"/>
      <c r="F4" s="29"/>
      <c r="G4" s="24"/>
      <c r="H4" s="42" t="s">
        <v>13</v>
      </c>
      <c r="I4" s="26"/>
      <c r="J4" s="1"/>
      <c r="K4" s="1"/>
      <c r="L4" s="1"/>
      <c r="M4" s="1"/>
      <c r="N4" s="1"/>
    </row>
    <row r="5" spans="1:14" ht="18.600000000000001" thickBot="1" x14ac:dyDescent="0.4">
      <c r="A5" s="1"/>
      <c r="B5" s="37"/>
      <c r="C5" s="28"/>
      <c r="D5" s="1"/>
      <c r="E5" s="40" t="s">
        <v>42</v>
      </c>
      <c r="F5" s="29"/>
      <c r="G5" s="1"/>
      <c r="H5" s="43"/>
      <c r="I5" s="28"/>
      <c r="J5" s="1"/>
      <c r="K5" s="1"/>
      <c r="L5" s="1"/>
      <c r="M5" s="1"/>
      <c r="N5" s="1"/>
    </row>
    <row r="6" spans="1:14" ht="15" thickBot="1" x14ac:dyDescent="0.35">
      <c r="A6" s="1"/>
      <c r="B6" s="1"/>
      <c r="C6" s="29"/>
      <c r="D6" s="1"/>
      <c r="E6" s="1"/>
      <c r="F6" s="29"/>
      <c r="G6" s="1"/>
      <c r="H6" s="1"/>
      <c r="I6" s="29"/>
      <c r="J6" s="24"/>
      <c r="K6" s="45" t="s">
        <v>34</v>
      </c>
      <c r="L6" s="26"/>
      <c r="M6" s="1"/>
      <c r="N6" s="1"/>
    </row>
    <row r="7" spans="1:14" ht="17.399999999999999" thickBot="1" x14ac:dyDescent="0.55000000000000004">
      <c r="A7" s="1"/>
      <c r="B7" s="36" t="s">
        <v>46</v>
      </c>
      <c r="C7" s="24"/>
      <c r="D7" s="27"/>
      <c r="E7" s="38" t="s">
        <v>38</v>
      </c>
      <c r="F7" s="25"/>
      <c r="G7" s="1"/>
      <c r="H7" s="44" t="s">
        <v>40</v>
      </c>
      <c r="I7" s="29"/>
      <c r="J7" s="1"/>
      <c r="K7" s="48"/>
      <c r="L7" s="28"/>
      <c r="M7" s="1"/>
      <c r="N7" s="1"/>
    </row>
    <row r="8" spans="1:14" ht="15" thickBot="1" x14ac:dyDescent="0.35">
      <c r="A8" s="29"/>
      <c r="B8" s="50"/>
      <c r="C8" s="23"/>
      <c r="D8" s="1"/>
      <c r="E8" s="39"/>
      <c r="F8" s="32"/>
      <c r="G8" s="1"/>
      <c r="H8" s="1"/>
      <c r="I8" s="29"/>
      <c r="J8" s="1"/>
      <c r="K8" s="1"/>
      <c r="L8" s="29"/>
      <c r="M8" s="1"/>
      <c r="N8" s="1"/>
    </row>
    <row r="9" spans="1:14" ht="15" thickBot="1" x14ac:dyDescent="0.35">
      <c r="A9" s="1"/>
      <c r="B9" s="35"/>
      <c r="C9" s="29"/>
      <c r="D9" s="1"/>
      <c r="E9" s="1"/>
      <c r="F9" s="1"/>
      <c r="G9" s="1"/>
      <c r="H9" s="42" t="s">
        <v>12</v>
      </c>
      <c r="I9" s="24"/>
      <c r="J9" s="1"/>
      <c r="K9" s="1"/>
      <c r="L9" s="29"/>
      <c r="M9" s="1"/>
      <c r="N9" s="1"/>
    </row>
    <row r="10" spans="1:14" ht="15" thickBot="1" x14ac:dyDescent="0.35">
      <c r="A10" s="1"/>
      <c r="B10" s="36" t="s">
        <v>47</v>
      </c>
      <c r="C10" s="24"/>
      <c r="D10" s="1"/>
      <c r="E10" s="1"/>
      <c r="F10" s="1"/>
      <c r="G10" s="1"/>
      <c r="H10" s="43"/>
      <c r="I10" s="1"/>
      <c r="J10" s="1"/>
      <c r="K10" s="1"/>
      <c r="L10" s="29"/>
      <c r="M10" s="1"/>
      <c r="N10" s="1"/>
    </row>
    <row r="11" spans="1:14" ht="15" thickBot="1" x14ac:dyDescent="0.35">
      <c r="A11" s="1"/>
      <c r="B11" s="37"/>
      <c r="C11" s="1"/>
      <c r="D11" s="1"/>
      <c r="E11" s="1"/>
      <c r="F11" s="1"/>
      <c r="G11" s="1"/>
      <c r="H11" s="1"/>
      <c r="I11" s="1"/>
      <c r="J11" s="1"/>
      <c r="K11" s="1"/>
      <c r="L11" s="29"/>
      <c r="M11" s="1"/>
      <c r="N11" s="1"/>
    </row>
    <row r="12" spans="1:14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9"/>
      <c r="M12" s="1"/>
      <c r="N12" s="1"/>
    </row>
    <row r="13" spans="1:14" ht="15" thickBot="1" x14ac:dyDescent="0.35">
      <c r="A13" s="1"/>
      <c r="B13" s="1"/>
      <c r="C13" s="1"/>
      <c r="D13" s="1"/>
      <c r="E13" s="35"/>
      <c r="F13" s="1"/>
      <c r="G13" s="1"/>
      <c r="H13" s="1"/>
      <c r="I13" s="1"/>
      <c r="J13" s="1"/>
      <c r="K13" s="46" t="s">
        <v>41</v>
      </c>
      <c r="L13" s="29"/>
      <c r="M13" s="24"/>
      <c r="N13" s="47" t="s">
        <v>52</v>
      </c>
    </row>
    <row r="14" spans="1:14" ht="15" thickBo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9"/>
      <c r="M14" s="1"/>
      <c r="N14" s="48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9"/>
      <c r="M15" s="1"/>
      <c r="N15" s="1"/>
    </row>
    <row r="16" spans="1:14" ht="15" thickBo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9"/>
      <c r="M16" s="1"/>
      <c r="N16" s="1"/>
    </row>
    <row r="17" spans="1:14" ht="15" thickBot="1" x14ac:dyDescent="0.35">
      <c r="A17" s="1"/>
      <c r="B17" s="36" t="s">
        <v>0</v>
      </c>
      <c r="C17" s="26"/>
      <c r="D17" s="1"/>
      <c r="E17" s="1"/>
      <c r="F17" s="1"/>
      <c r="G17" s="1"/>
      <c r="H17" s="1"/>
      <c r="I17" s="1"/>
      <c r="J17" s="1"/>
      <c r="K17" s="1"/>
      <c r="L17" s="29"/>
      <c r="M17" s="1"/>
      <c r="N17" s="1"/>
    </row>
    <row r="18" spans="1:14" ht="15" thickBot="1" x14ac:dyDescent="0.35">
      <c r="A18" s="1"/>
      <c r="B18" s="37"/>
      <c r="C18" s="28"/>
      <c r="D18" s="1"/>
      <c r="E18" s="1"/>
      <c r="F18" s="1"/>
      <c r="G18" s="1"/>
      <c r="H18" s="42" t="s">
        <v>12</v>
      </c>
      <c r="I18" s="34"/>
      <c r="J18" s="35"/>
      <c r="K18" s="1"/>
      <c r="L18" s="29"/>
      <c r="M18" s="1"/>
      <c r="N18" s="1"/>
    </row>
    <row r="19" spans="1:14" ht="15" thickBot="1" x14ac:dyDescent="0.35">
      <c r="A19" s="1"/>
      <c r="B19" s="1"/>
      <c r="C19" s="29"/>
      <c r="D19" s="1"/>
      <c r="E19" s="1"/>
      <c r="F19" s="1"/>
      <c r="G19" s="1"/>
      <c r="H19" s="43"/>
      <c r="I19" s="28"/>
      <c r="J19" s="1"/>
      <c r="K19" s="1"/>
      <c r="L19" s="29"/>
      <c r="M19" s="1"/>
      <c r="N19" s="1"/>
    </row>
    <row r="20" spans="1:14" ht="15" thickBot="1" x14ac:dyDescent="0.35">
      <c r="A20" s="1"/>
      <c r="B20" s="36" t="s">
        <v>1</v>
      </c>
      <c r="C20" s="24"/>
      <c r="D20" s="31"/>
      <c r="E20" s="38" t="s">
        <v>49</v>
      </c>
      <c r="F20" s="30"/>
      <c r="G20" s="1"/>
      <c r="H20" s="1"/>
      <c r="I20" s="29"/>
      <c r="J20" s="1"/>
      <c r="K20" s="1"/>
      <c r="L20" s="29"/>
      <c r="M20" s="1"/>
      <c r="N20" s="1"/>
    </row>
    <row r="21" spans="1:14" ht="17.399999999999999" thickBot="1" x14ac:dyDescent="0.55000000000000004">
      <c r="A21" s="1"/>
      <c r="B21" s="37"/>
      <c r="C21" s="28"/>
      <c r="D21" s="1"/>
      <c r="E21" s="39"/>
      <c r="F21" s="33"/>
      <c r="G21" s="1"/>
      <c r="H21" s="44" t="s">
        <v>40</v>
      </c>
      <c r="I21" s="29"/>
      <c r="J21" s="24"/>
      <c r="K21" s="45" t="s">
        <v>35</v>
      </c>
      <c r="L21" s="24"/>
      <c r="M21" s="1"/>
      <c r="N21" s="1"/>
    </row>
    <row r="22" spans="1:14" ht="15" thickBot="1" x14ac:dyDescent="0.35">
      <c r="A22" s="1"/>
      <c r="B22" s="1"/>
      <c r="C22" s="29"/>
      <c r="D22" s="1"/>
      <c r="E22" s="1"/>
      <c r="F22" s="29"/>
      <c r="G22" s="1"/>
      <c r="H22" s="1"/>
      <c r="I22" s="29"/>
      <c r="J22" s="1"/>
      <c r="K22" s="49"/>
      <c r="L22" s="1"/>
      <c r="M22" s="1"/>
      <c r="N22" s="1"/>
    </row>
    <row r="23" spans="1:14" ht="15" thickBot="1" x14ac:dyDescent="0.35">
      <c r="A23" s="1"/>
      <c r="B23" s="36" t="s">
        <v>39</v>
      </c>
      <c r="C23" s="24"/>
      <c r="D23" s="1"/>
      <c r="E23" s="1"/>
      <c r="F23" s="29"/>
      <c r="G23" s="1"/>
      <c r="H23" s="1"/>
      <c r="I23" s="29"/>
      <c r="J23" s="1"/>
      <c r="K23" s="1"/>
      <c r="L23" s="1"/>
      <c r="M23" s="1"/>
      <c r="N23" s="1"/>
    </row>
    <row r="24" spans="1:14" ht="15" thickBot="1" x14ac:dyDescent="0.35">
      <c r="A24" s="1"/>
      <c r="B24" s="37"/>
      <c r="C24" s="1"/>
      <c r="D24" s="1"/>
      <c r="E24" s="41" t="s">
        <v>43</v>
      </c>
      <c r="F24" s="29"/>
      <c r="G24" s="24"/>
      <c r="H24" s="42" t="s">
        <v>51</v>
      </c>
      <c r="I24" s="24"/>
      <c r="J24" s="1"/>
      <c r="K24" s="1"/>
      <c r="L24" s="1"/>
      <c r="M24" s="1"/>
      <c r="N24" s="1"/>
    </row>
    <row r="25" spans="1:14" ht="15" thickBot="1" x14ac:dyDescent="0.35">
      <c r="A25" s="1"/>
      <c r="B25" s="1"/>
      <c r="C25" s="1"/>
      <c r="D25" s="1"/>
      <c r="E25" s="1"/>
      <c r="F25" s="29"/>
      <c r="G25" s="1"/>
      <c r="H25" s="43"/>
      <c r="I25" s="1"/>
      <c r="J25" s="1"/>
      <c r="K25" s="1"/>
      <c r="L25" s="1"/>
      <c r="M25" s="1"/>
      <c r="N25" s="1"/>
    </row>
    <row r="26" spans="1:14" ht="15" thickBot="1" x14ac:dyDescent="0.35">
      <c r="A26" s="1"/>
      <c r="B26" s="1"/>
      <c r="C26" s="1"/>
      <c r="D26" s="1"/>
      <c r="E26" s="1"/>
      <c r="F26" s="29"/>
      <c r="G26" s="1"/>
      <c r="H26" s="1"/>
      <c r="I26" s="1"/>
      <c r="J26" s="1"/>
      <c r="K26" s="1"/>
      <c r="L26" s="1"/>
      <c r="M26" s="1"/>
      <c r="N26" s="1"/>
    </row>
    <row r="27" spans="1:14" ht="15" thickBot="1" x14ac:dyDescent="0.35">
      <c r="A27" s="1"/>
      <c r="B27" s="36" t="s">
        <v>48</v>
      </c>
      <c r="C27" s="26"/>
      <c r="D27" s="1"/>
      <c r="E27" s="1"/>
      <c r="F27" s="29"/>
      <c r="G27" s="1"/>
      <c r="H27" s="1"/>
      <c r="I27" s="1"/>
      <c r="J27" s="1"/>
      <c r="K27" s="1"/>
      <c r="L27" s="1"/>
      <c r="M27" s="1"/>
      <c r="N27" s="1"/>
    </row>
    <row r="28" spans="1:14" ht="15" thickBot="1" x14ac:dyDescent="0.35">
      <c r="A28" s="1"/>
      <c r="B28" s="37"/>
      <c r="C28" s="28"/>
      <c r="D28" s="24"/>
      <c r="E28" s="38" t="s">
        <v>50</v>
      </c>
      <c r="F28" s="25"/>
      <c r="G28" s="1"/>
      <c r="H28" s="1"/>
      <c r="I28" s="1"/>
      <c r="J28" s="1"/>
      <c r="K28" s="1"/>
      <c r="L28" s="1"/>
      <c r="M28" s="1"/>
      <c r="N28" s="1"/>
    </row>
    <row r="29" spans="1:14" ht="15" thickBot="1" x14ac:dyDescent="0.35">
      <c r="A29" s="1"/>
      <c r="B29" s="1"/>
      <c r="C29" s="29"/>
      <c r="D29" s="1"/>
      <c r="E29" s="39"/>
      <c r="F29" s="32"/>
      <c r="G29" s="1"/>
      <c r="H29" s="1"/>
      <c r="I29" s="1"/>
      <c r="J29" s="1"/>
      <c r="K29" s="1"/>
      <c r="L29" s="1"/>
      <c r="M29" s="1"/>
      <c r="N29" s="1"/>
    </row>
    <row r="30" spans="1:14" ht="15" thickBot="1" x14ac:dyDescent="0.35">
      <c r="A30" s="1"/>
      <c r="B30" s="36" t="s">
        <v>44</v>
      </c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" thickBot="1" x14ac:dyDescent="0.35">
      <c r="A31" s="1"/>
      <c r="B31" s="3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CD98-2CEE-4B9B-90B3-4147CF4F8D62}">
  <dimension ref="A1:B4"/>
  <sheetViews>
    <sheetView workbookViewId="0">
      <selection activeCell="G29" sqref="G29"/>
    </sheetView>
  </sheetViews>
  <sheetFormatPr defaultRowHeight="14.4" x14ac:dyDescent="0.3"/>
  <cols>
    <col min="1" max="1" width="14.5546875" customWidth="1"/>
  </cols>
  <sheetData>
    <row r="1" spans="1:2" x14ac:dyDescent="0.3">
      <c r="A1" s="57" t="s">
        <v>37</v>
      </c>
      <c r="B1" s="57" t="s">
        <v>36</v>
      </c>
    </row>
    <row r="2" spans="1:2" x14ac:dyDescent="0.3">
      <c r="A2" s="56" t="s">
        <v>53</v>
      </c>
      <c r="B2" s="58">
        <f>'Requirement 4 DuPont Diagram'!N14</f>
        <v>0</v>
      </c>
    </row>
    <row r="3" spans="1:2" x14ac:dyDescent="0.3">
      <c r="A3" s="56" t="s">
        <v>54</v>
      </c>
      <c r="B3" s="58">
        <f>'Requirement 6 DuPont Diagram'!N14</f>
        <v>0</v>
      </c>
    </row>
    <row r="4" spans="1:2" x14ac:dyDescent="0.3">
      <c r="A4" s="56" t="s">
        <v>55</v>
      </c>
      <c r="B4" s="58">
        <f>'Requirement 8 DuPont Diagram'!N14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edea94-17e0-49b5-815a-95031838ec3a" xsi:nil="true"/>
    <lcf76f155ced4ddcb4097134ff3c332f xmlns="a74f5152-7f6a-4bd4-b869-6771941db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FDF989BE7FA42A8531A2483A498B5" ma:contentTypeVersion="15" ma:contentTypeDescription="Create a new document." ma:contentTypeScope="" ma:versionID="f7c5ec8c3d3868deaf519248bf783bfe">
  <xsd:schema xmlns:xsd="http://www.w3.org/2001/XMLSchema" xmlns:xs="http://www.w3.org/2001/XMLSchema" xmlns:p="http://schemas.microsoft.com/office/2006/metadata/properties" xmlns:ns2="60edea94-17e0-49b5-815a-95031838ec3a" xmlns:ns3="a74f5152-7f6a-4bd4-b869-6771941dbf7f" targetNamespace="http://schemas.microsoft.com/office/2006/metadata/properties" ma:root="true" ma:fieldsID="e12346a7f9771cd4ab8f51b347f39569" ns2:_="" ns3:_="">
    <xsd:import namespace="60edea94-17e0-49b5-815a-95031838ec3a"/>
    <xsd:import namespace="a74f5152-7f6a-4bd4-b869-6771941dbf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dea94-17e0-49b5-815a-95031838ec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febd05-8df2-4d9c-9416-8735ea88008b}" ma:internalName="TaxCatchAll" ma:showField="CatchAllData" ma:web="60edea94-17e0-49b5-815a-95031838e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f5152-7f6a-4bd4-b869-6771941db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b8617a1-beef-4e24-867f-51551f54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CE015-DA02-495F-9313-15DAD4EFC304}">
  <ds:schemaRefs>
    <ds:schemaRef ds:uri="http://schemas.microsoft.com/office/2006/metadata/properties"/>
    <ds:schemaRef ds:uri="http://schemas.microsoft.com/office/infopath/2007/PartnerControls"/>
    <ds:schemaRef ds:uri="60edea94-17e0-49b5-815a-95031838ec3a"/>
    <ds:schemaRef ds:uri="a74f5152-7f6a-4bd4-b869-6771941dbf7f"/>
  </ds:schemaRefs>
</ds:datastoreItem>
</file>

<file path=customXml/itemProps2.xml><?xml version="1.0" encoding="utf-8"?>
<ds:datastoreItem xmlns:ds="http://schemas.openxmlformats.org/officeDocument/2006/customXml" ds:itemID="{0F3F9AD0-08AF-47F3-8CCA-B3796D006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EE065C-518F-425E-BCC0-878B9D72F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dea94-17e0-49b5-815a-95031838ec3a"/>
    <ds:schemaRef ds:uri="a74f5152-7f6a-4bd4-b869-6771941db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Requirement 1 Financials</vt:lpstr>
      <vt:lpstr>Requirement 2 DuPont Diagram</vt:lpstr>
      <vt:lpstr>Requirement 3 Financials</vt:lpstr>
      <vt:lpstr>Requirement 4 DuPont Diagram</vt:lpstr>
      <vt:lpstr>Requirement 5 Financials</vt:lpstr>
      <vt:lpstr>Requirement 6 DuPont Diagram</vt:lpstr>
      <vt:lpstr>Requirement 7 Financials</vt:lpstr>
      <vt:lpstr>Requirement 8 DuPont Diagram</vt:lpstr>
      <vt:lpstr>ROI Bar Chart</vt:lpstr>
      <vt:lpstr>Charts Tutorial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Brewer</dc:creator>
  <cp:lastModifiedBy>Julie M. Hampton</cp:lastModifiedBy>
  <dcterms:created xsi:type="dcterms:W3CDTF">2019-10-15T14:04:14Z</dcterms:created>
  <dcterms:modified xsi:type="dcterms:W3CDTF">2023-02-01T01:49:56Z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0x01010051BFDF989BE7FA42A8531A2483A498B5</vt:lpwstr>
  </property>
</Properties>
</file>