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theot\Desktop\Garrison 18e Excel Analytics\17e files to revise\"/>
    </mc:Choice>
  </mc:AlternateContent>
  <xr:revisionPtr revIDLastSave="0" documentId="13_ncr:1_{A7E14BC8-811A-467D-93F1-3E0828F2537F}" xr6:coauthVersionLast="47" xr6:coauthVersionMax="47" xr10:uidLastSave="{00000000-0000-0000-0000-000000000000}"/>
  <bookViews>
    <workbookView xWindow="-108" yWindow="-108" windowWidth="23256" windowHeight="12456" xr2:uid="{00000000-000D-0000-FFFF-FFFF00000000}"/>
  </bookViews>
  <sheets>
    <sheet name="Requirements 1-3" sheetId="1" r:id="rId1"/>
    <sheet name="Requirement 4" sheetId="2" r:id="rId2"/>
    <sheet name="Requirement 5" sheetId="3" r:id="rId3"/>
    <sheet name="Requirement 7" sheetId="4" r:id="rId4"/>
    <sheet name="Requirement 8" sheetId="5" r:id="rId5"/>
    <sheet name=" Solver Tutorial" sheetId="7" r:id="rId6"/>
  </sheets>
  <definedNames>
    <definedName name="solver_cvg" localSheetId="1" hidden="1">0.0001</definedName>
    <definedName name="solver_cvg" localSheetId="0" hidden="1">0.0001</definedName>
    <definedName name="solver_drv" localSheetId="1" hidden="1">1</definedName>
    <definedName name="solver_drv" localSheetId="0" hidden="1">1</definedName>
    <definedName name="solver_eng" localSheetId="1" hidden="1">1</definedName>
    <definedName name="solver_eng" localSheetId="0" hidden="1">1</definedName>
    <definedName name="solver_est" localSheetId="1" hidden="1">1</definedName>
    <definedName name="solver_est" localSheetId="0" hidden="1">1</definedName>
    <definedName name="solver_itr" localSheetId="1" hidden="1">2147483647</definedName>
    <definedName name="solver_itr" localSheetId="0" hidden="1">2147483647</definedName>
    <definedName name="solver_lhs1" localSheetId="1" hidden="1">'Requirement 4'!$I$18</definedName>
    <definedName name="solver_lhs1" localSheetId="0" hidden="1">'Requirements 1-3'!$I$18</definedName>
    <definedName name="solver_lhs2" localSheetId="1" hidden="1">'Requirement 4'!$I$18</definedName>
    <definedName name="solver_lhs2" localSheetId="0" hidden="1">'Requirements 1-3'!$I$18</definedName>
    <definedName name="solver_lhs3" localSheetId="1" hidden="1">'Requirement 4'!$I$18</definedName>
    <definedName name="solver_lhs3" localSheetId="0" hidden="1">'Requirements 1-3'!$I$18</definedName>
    <definedName name="solver_lhs4" localSheetId="1" hidden="1">'Requirement 4'!$I$18</definedName>
    <definedName name="solver_lhs4" localSheetId="0" hidden="1">'Requirements 1-3'!$I$18</definedName>
    <definedName name="solver_mip" localSheetId="1" hidden="1">2147483647</definedName>
    <definedName name="solver_mip" localSheetId="0" hidden="1">2147483647</definedName>
    <definedName name="solver_mni" localSheetId="1" hidden="1">30</definedName>
    <definedName name="solver_mni" localSheetId="0" hidden="1">30</definedName>
    <definedName name="solver_mrt" localSheetId="1" hidden="1">0.075</definedName>
    <definedName name="solver_mrt" localSheetId="0" hidden="1">0.075</definedName>
    <definedName name="solver_msl" localSheetId="1" hidden="1">2</definedName>
    <definedName name="solver_msl" localSheetId="0" hidden="1">2</definedName>
    <definedName name="solver_neg" localSheetId="1" hidden="1">1</definedName>
    <definedName name="solver_neg" localSheetId="0" hidden="1">1</definedName>
    <definedName name="solver_nod" localSheetId="1" hidden="1">2147483647</definedName>
    <definedName name="solver_nod" localSheetId="0" hidden="1">2147483647</definedName>
    <definedName name="solver_num" localSheetId="1" hidden="1">0</definedName>
    <definedName name="solver_num" localSheetId="0" hidden="1">0</definedName>
    <definedName name="solver_nwt" localSheetId="1" hidden="1">1</definedName>
    <definedName name="solver_nwt" localSheetId="0" hidden="1">1</definedName>
    <definedName name="solver_pre" localSheetId="1" hidden="1">0.000001</definedName>
    <definedName name="solver_pre" localSheetId="0" hidden="1">0.000001</definedName>
    <definedName name="solver_rbv" localSheetId="1" hidden="1">1</definedName>
    <definedName name="solver_rbv" localSheetId="0" hidden="1">1</definedName>
    <definedName name="solver_rel1" localSheetId="1" hidden="1">1</definedName>
    <definedName name="solver_rel1" localSheetId="0" hidden="1">1</definedName>
    <definedName name="solver_rel2" localSheetId="1" hidden="1">1</definedName>
    <definedName name="solver_rel2" localSheetId="0" hidden="1">1</definedName>
    <definedName name="solver_rel3" localSheetId="1" hidden="1">1</definedName>
    <definedName name="solver_rel3" localSheetId="0" hidden="1">1</definedName>
    <definedName name="solver_rel4" localSheetId="1" hidden="1">1</definedName>
    <definedName name="solver_rel4" localSheetId="0" hidden="1">1</definedName>
    <definedName name="solver_rhs1" localSheetId="1" hidden="1">4500</definedName>
    <definedName name="solver_rhs1" localSheetId="0" hidden="1">4500</definedName>
    <definedName name="solver_rhs2" localSheetId="1" hidden="1">4500</definedName>
    <definedName name="solver_rhs2" localSheetId="0" hidden="1">4500</definedName>
    <definedName name="solver_rhs3" localSheetId="1" hidden="1">4500</definedName>
    <definedName name="solver_rhs3" localSheetId="0" hidden="1">4500</definedName>
    <definedName name="solver_rhs4" localSheetId="1" hidden="1">4500</definedName>
    <definedName name="solver_rhs4" localSheetId="0" hidden="1">4500</definedName>
    <definedName name="solver_rlx" localSheetId="1" hidden="1">2</definedName>
    <definedName name="solver_rlx" localSheetId="0" hidden="1">2</definedName>
    <definedName name="solver_rsd" localSheetId="1" hidden="1">0</definedName>
    <definedName name="solver_rsd" localSheetId="0" hidden="1">0</definedName>
    <definedName name="solver_scl" localSheetId="1" hidden="1">1</definedName>
    <definedName name="solver_scl" localSheetId="0" hidden="1">1</definedName>
    <definedName name="solver_sho" localSheetId="1" hidden="1">2</definedName>
    <definedName name="solver_sho" localSheetId="0" hidden="1">2</definedName>
    <definedName name="solver_ssz" localSheetId="1" hidden="1">100</definedName>
    <definedName name="solver_ssz" localSheetId="0" hidden="1">100</definedName>
    <definedName name="solver_tim" localSheetId="1" hidden="1">2147483647</definedName>
    <definedName name="solver_tim" localSheetId="0" hidden="1">2147483647</definedName>
    <definedName name="solver_tol" localSheetId="1" hidden="1">0.01</definedName>
    <definedName name="solver_tol" localSheetId="0" hidden="1">0.01</definedName>
    <definedName name="solver_typ" localSheetId="1" hidden="1">1</definedName>
    <definedName name="solver_typ" localSheetId="0" hidden="1">1</definedName>
    <definedName name="solver_val" localSheetId="1" hidden="1">0</definedName>
    <definedName name="solver_val" localSheetId="0" hidden="1">0</definedName>
    <definedName name="solver_ver" localSheetId="1" hidden="1">3</definedName>
    <definedName name="solver_ver" localSheetId="0"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3" l="1"/>
  <c r="C12" i="3"/>
  <c r="D10" i="3"/>
  <c r="E9" i="3"/>
  <c r="E8" i="3"/>
  <c r="F3" i="3"/>
  <c r="D3" i="3"/>
  <c r="C3" i="3"/>
  <c r="C7" i="5" l="1"/>
  <c r="H18" i="5" s="1"/>
  <c r="B7" i="5"/>
  <c r="G15" i="5" s="1"/>
  <c r="B8" i="5"/>
  <c r="B10" i="5" s="1"/>
  <c r="B11" i="5" s="1"/>
  <c r="H17" i="5"/>
  <c r="H16" i="5"/>
  <c r="C15" i="5"/>
  <c r="C14" i="5"/>
  <c r="C16" i="5" s="1"/>
  <c r="K10" i="5"/>
  <c r="J10" i="5"/>
  <c r="C10" i="5"/>
  <c r="C11" i="5" s="1"/>
  <c r="K9" i="5"/>
  <c r="J9" i="5"/>
  <c r="K8" i="5"/>
  <c r="J8" i="5"/>
  <c r="K7" i="5"/>
  <c r="J7" i="5"/>
  <c r="C11" i="4"/>
  <c r="B11" i="4"/>
  <c r="K10" i="4"/>
  <c r="K9" i="4"/>
  <c r="K8" i="4"/>
  <c r="K7" i="4"/>
  <c r="J10" i="4"/>
  <c r="J9" i="4"/>
  <c r="J8" i="4"/>
  <c r="J7" i="4"/>
  <c r="H18" i="4"/>
  <c r="G18" i="4"/>
  <c r="I18" i="4" s="1"/>
  <c r="J18" i="4" s="1"/>
  <c r="H17" i="4"/>
  <c r="G17" i="4"/>
  <c r="I17" i="4" s="1"/>
  <c r="J17" i="4" s="1"/>
  <c r="H16" i="4"/>
  <c r="G16" i="4"/>
  <c r="H15" i="4"/>
  <c r="G15" i="4"/>
  <c r="C15" i="4"/>
  <c r="B15" i="4"/>
  <c r="C14" i="4"/>
  <c r="C16" i="4" s="1"/>
  <c r="B14" i="4"/>
  <c r="C10" i="4"/>
  <c r="B10" i="4"/>
  <c r="C11" i="2"/>
  <c r="B11" i="2"/>
  <c r="C7" i="2"/>
  <c r="H18" i="2" s="1"/>
  <c r="B7" i="2"/>
  <c r="K10" i="2"/>
  <c r="K9" i="2"/>
  <c r="K8" i="2"/>
  <c r="K7" i="2"/>
  <c r="J10" i="2"/>
  <c r="J9" i="2"/>
  <c r="J8" i="2"/>
  <c r="J7" i="2"/>
  <c r="G17" i="2"/>
  <c r="G18" i="2"/>
  <c r="H17" i="2"/>
  <c r="G16" i="2"/>
  <c r="C15" i="2"/>
  <c r="B15" i="2"/>
  <c r="B14" i="2"/>
  <c r="C10" i="2"/>
  <c r="B10" i="2"/>
  <c r="B16" i="4" l="1"/>
  <c r="I16" i="4"/>
  <c r="J16" i="4" s="1"/>
  <c r="I15" i="4"/>
  <c r="J15" i="4" s="1"/>
  <c r="D15" i="4"/>
  <c r="H15" i="5"/>
  <c r="I15" i="5" s="1"/>
  <c r="J15" i="5" s="1"/>
  <c r="B15" i="5"/>
  <c r="D15" i="5" s="1"/>
  <c r="G16" i="5"/>
  <c r="I16" i="5" s="1"/>
  <c r="J16" i="5" s="1"/>
  <c r="G18" i="5"/>
  <c r="I18" i="5" s="1"/>
  <c r="J18" i="5" s="1"/>
  <c r="G17" i="5"/>
  <c r="I17" i="5" s="1"/>
  <c r="J17" i="5" s="1"/>
  <c r="B14" i="5"/>
  <c r="D14" i="5"/>
  <c r="D14" i="4"/>
  <c r="D16" i="4" s="1"/>
  <c r="C14" i="2"/>
  <c r="C16" i="2" s="1"/>
  <c r="H16" i="2"/>
  <c r="B16" i="2"/>
  <c r="H15" i="2"/>
  <c r="I18" i="2"/>
  <c r="J18" i="2" s="1"/>
  <c r="I17" i="2"/>
  <c r="J17" i="2" s="1"/>
  <c r="I16" i="2"/>
  <c r="J16" i="2" s="1"/>
  <c r="D15" i="2"/>
  <c r="G15" i="2"/>
  <c r="G18" i="1"/>
  <c r="G17" i="1"/>
  <c r="G16" i="1"/>
  <c r="G15" i="1"/>
  <c r="B10" i="1"/>
  <c r="B14" i="1"/>
  <c r="D14" i="2" l="1"/>
  <c r="B16" i="5"/>
  <c r="D16" i="5"/>
  <c r="I15" i="2"/>
  <c r="J15" i="2" s="1"/>
  <c r="D16" i="2"/>
  <c r="H18" i="1"/>
  <c r="H17" i="1"/>
  <c r="H16" i="1"/>
  <c r="C15" i="1"/>
  <c r="B15" i="1"/>
  <c r="B16" i="1" s="1"/>
  <c r="H15" i="1"/>
  <c r="C14" i="1"/>
  <c r="C10" i="1"/>
  <c r="I15" i="1" l="1"/>
  <c r="J15" i="1" s="1"/>
  <c r="I18" i="1"/>
  <c r="J18" i="1" s="1"/>
  <c r="I17" i="1"/>
  <c r="J17" i="1" s="1"/>
  <c r="C16" i="1"/>
  <c r="I16" i="1"/>
  <c r="J16" i="1" s="1"/>
  <c r="D15" i="1"/>
  <c r="D14" i="1"/>
  <c r="D16" i="1" l="1"/>
</calcChain>
</file>

<file path=xl/sharedStrings.xml><?xml version="1.0" encoding="utf-8"?>
<sst xmlns="http://schemas.openxmlformats.org/spreadsheetml/2006/main" count="161" uniqueCount="34">
  <si>
    <t>Units sold</t>
  </si>
  <si>
    <t>Variable expenses</t>
  </si>
  <si>
    <t>Contribution margin</t>
  </si>
  <si>
    <t>Total</t>
  </si>
  <si>
    <t>Used</t>
  </si>
  <si>
    <t>Sales</t>
  </si>
  <si>
    <t>B100</t>
  </si>
  <si>
    <t>A200</t>
  </si>
  <si>
    <t>Fabrication</t>
  </si>
  <si>
    <t>Molding</t>
  </si>
  <si>
    <t>Assemble &amp; Pack</t>
  </si>
  <si>
    <t>Machining</t>
  </si>
  <si>
    <t>Contribution Margin Analysis</t>
  </si>
  <si>
    <t xml:space="preserve"> </t>
  </si>
  <si>
    <t>Unused</t>
  </si>
  <si>
    <t>Variable expense per unit</t>
  </si>
  <si>
    <t>Selling price</t>
  </si>
  <si>
    <t>Contribution margin per unit</t>
  </si>
  <si>
    <t xml:space="preserve">  </t>
  </si>
  <si>
    <t>Departmental Data: Used vs. Unused Capacity (in Hours)</t>
  </si>
  <si>
    <t>B100
 (Hours per Unit)</t>
  </si>
  <si>
    <t>A200
 (Hours per Unit)</t>
  </si>
  <si>
    <t>Capacity
 (in Hours)</t>
  </si>
  <si>
    <t>Conroy Company</t>
  </si>
  <si>
    <t>Volume Trade-Off Decisions with More Than One Constraint</t>
  </si>
  <si>
    <t>Departmental Data: Hours Demanded per Unit and Capacity Available</t>
  </si>
  <si>
    <t>Contribution margin per hour</t>
  </si>
  <si>
    <t xml:space="preserve">B100 Max Units </t>
  </si>
  <si>
    <t xml:space="preserve">A200 Max Units </t>
  </si>
  <si>
    <t>A200 Units</t>
  </si>
  <si>
    <t>Machinery</t>
  </si>
  <si>
    <t>B100 Units</t>
  </si>
  <si>
    <t xml:space="preserve">B100 
Max Units </t>
  </si>
  <si>
    <t xml:space="preserve">A200 
Max Units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</si>
</sst>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u val="doubleAccounting"/>
      <sz val="11"/>
      <color theme="1"/>
      <name val="Calibri"/>
      <family val="2"/>
      <scheme val="minor"/>
    </font>
    <font>
      <u val="singleAccounting"/>
      <sz val="11"/>
      <color theme="1"/>
      <name val="Calibri"/>
      <family val="2"/>
      <scheme val="minor"/>
    </font>
    <font>
      <b/>
      <sz val="14"/>
      <color theme="1"/>
      <name val="Calibri"/>
      <family val="2"/>
      <scheme val="minor"/>
    </font>
    <font>
      <sz val="14"/>
      <color theme="1"/>
      <name val="Symbol"/>
      <family val="1"/>
      <charset val="2"/>
    </font>
    <font>
      <sz val="14"/>
      <color theme="1"/>
      <name val="Courier New"/>
      <family val="3"/>
    </font>
    <font>
      <sz val="14"/>
      <color theme="1"/>
      <name val="Wingdings"/>
      <charset val="2"/>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2">
    <xf numFmtId="0" fontId="0" fillId="0" borderId="0" xfId="0"/>
    <xf numFmtId="0" fontId="2" fillId="0" borderId="0" xfId="0" applyFont="1" applyAlignment="1">
      <alignment horizontal="center"/>
    </xf>
    <xf numFmtId="164" fontId="0" fillId="0" borderId="0" xfId="1" applyNumberFormat="1" applyFont="1"/>
    <xf numFmtId="165" fontId="0" fillId="0" borderId="0" xfId="2" applyNumberFormat="1" applyFont="1"/>
    <xf numFmtId="165" fontId="4" fillId="0" borderId="0" xfId="2" applyNumberFormat="1" applyFont="1"/>
    <xf numFmtId="165" fontId="3" fillId="0" borderId="0" xfId="2" applyNumberFormat="1" applyFont="1"/>
    <xf numFmtId="165" fontId="0" fillId="0" borderId="0" xfId="0" applyNumberFormat="1"/>
    <xf numFmtId="164" fontId="0" fillId="0" borderId="0" xfId="0" applyNumberFormat="1"/>
    <xf numFmtId="164" fontId="0" fillId="0" borderId="0" xfId="3" applyNumberFormat="1" applyFont="1"/>
    <xf numFmtId="165" fontId="4" fillId="0" borderId="0" xfId="0" applyNumberFormat="1" applyFont="1"/>
    <xf numFmtId="0" fontId="2" fillId="0" borderId="0" xfId="0" applyFont="1"/>
    <xf numFmtId="0" fontId="5" fillId="0" borderId="0" xfId="0" applyFont="1" applyAlignment="1">
      <alignment horizontal="center"/>
    </xf>
    <xf numFmtId="164" fontId="4" fillId="0" borderId="0" xfId="1" applyNumberFormat="1" applyFont="1"/>
    <xf numFmtId="164" fontId="0" fillId="0" borderId="1" xfId="1" applyNumberFormat="1" applyFont="1" applyBorder="1"/>
    <xf numFmtId="164" fontId="0" fillId="0" borderId="0" xfId="1" applyNumberFormat="1" applyFont="1" applyBorder="1"/>
    <xf numFmtId="43" fontId="0" fillId="0" borderId="0" xfId="1" applyFont="1" applyBorder="1"/>
    <xf numFmtId="0" fontId="0" fillId="0" borderId="0" xfId="0" applyAlignment="1">
      <alignment vertical="center" textRotation="255"/>
    </xf>
    <xf numFmtId="0" fontId="2" fillId="0" borderId="1" xfId="0" applyFont="1" applyBorder="1" applyAlignment="1">
      <alignment horizontal="center"/>
    </xf>
    <xf numFmtId="1" fontId="0" fillId="0" borderId="1" xfId="0" applyNumberFormat="1" applyBorder="1"/>
    <xf numFmtId="1" fontId="0" fillId="0" borderId="0" xfId="0" applyNumberFormat="1"/>
    <xf numFmtId="0" fontId="5"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wrapText="1"/>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1" xfId="0" applyFont="1" applyFill="1" applyBorder="1" applyAlignment="1">
      <alignment horizontal="center" vertical="center" textRotation="90"/>
    </xf>
    <xf numFmtId="0" fontId="6" fillId="0" borderId="0" xfId="0" applyFont="1" applyAlignment="1">
      <alignment horizontal="left" vertical="center" indent="8"/>
    </xf>
    <xf numFmtId="0" fontId="7" fillId="0" borderId="0" xfId="0" applyFont="1" applyAlignment="1">
      <alignment horizontal="left" vertical="center" indent="13"/>
    </xf>
    <xf numFmtId="0" fontId="8" fillId="0" borderId="0" xfId="0" applyFont="1" applyAlignment="1">
      <alignment horizontal="left" vertical="center" indent="15"/>
    </xf>
    <xf numFmtId="0" fontId="6" fillId="0" borderId="0" xfId="0" applyFont="1" applyAlignment="1">
      <alignment horizontal="left" vertical="center" indent="15"/>
    </xf>
    <xf numFmtId="0" fontId="7" fillId="0" borderId="0" xfId="0" applyFont="1" applyAlignment="1">
      <alignment horizontal="left" vertical="center" indent="15"/>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447675</xdr:colOff>
      <xdr:row>54</xdr:row>
      <xdr:rowOff>76200</xdr:rowOff>
    </xdr:to>
    <xdr:sp macro="" textlink="">
      <xdr:nvSpPr>
        <xdr:cNvPr id="2" name="TextBox 1">
          <a:extLst>
            <a:ext uri="{FF2B5EF4-FFF2-40B4-BE49-F238E27FC236}">
              <a16:creationId xmlns:a16="http://schemas.microsoft.com/office/drawing/2014/main" id="{47FDDB9D-59EA-4F34-B6DA-584B73C445D7}"/>
            </a:ext>
          </a:extLst>
        </xdr:cNvPr>
        <xdr:cNvSpPr txBox="1"/>
      </xdr:nvSpPr>
      <xdr:spPr>
        <a:xfrm>
          <a:off x="0" y="0"/>
          <a:ext cx="7153275" cy="105537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Solver:</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Solver is a tool within Microsoft Excel that is similar to Goal Seek, as it performs a "what-if analysis" that enables you to learn what input values would be needed to achieve a desired goal or outcome while also implementing designated constraints or limits on the values.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Solver itself is a Microsoft Excel add-in, therefore before you can perform the function, you need to make sure the add-in is enabled.  To do that follow the below steps:</a:t>
          </a: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Times New Roman" panose="02020603050405020304" pitchFamily="18" charset="0"/>
            </a:rPr>
            <a:t>Click on “File” then choose “Options” at the bottom of the list of items</a:t>
          </a: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Times New Roman" panose="02020603050405020304" pitchFamily="18" charset="0"/>
            </a:rPr>
            <a:t>An “Excel Options” window will generate.  Choose “Add-ins” from the options on the left-hand side.</a:t>
          </a: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Times New Roman" panose="02020603050405020304" pitchFamily="18" charset="0"/>
            </a:rPr>
            <a:t>A list of “Add-ins” will show on the right.  At the bottom of the right-hand pane you will see “Manage” with the option “Excel Add-ins” pre-selected.  Click “Go” beside that selection.</a:t>
          </a: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Times New Roman" panose="02020603050405020304" pitchFamily="18" charset="0"/>
            </a:rPr>
            <a:t>A list of available Add-ins will appear.  Click the box next to “Solver Add-in” then click “OK”</a:t>
          </a:r>
        </a:p>
        <a:p>
          <a:pPr marL="742950" marR="0" lvl="1" indent="-285750">
            <a:lnSpc>
              <a:spcPct val="107000"/>
            </a:lnSpc>
            <a:spcBef>
              <a:spcPts val="0"/>
            </a:spcBef>
            <a:spcAft>
              <a:spcPts val="0"/>
            </a:spcAft>
            <a:buFont typeface="+mj-lt"/>
            <a:buAutoNum type="alphaLcPeriod"/>
          </a:pPr>
          <a:r>
            <a:rPr lang="en-US" sz="1100">
              <a:effectLst/>
              <a:latin typeface="Calibri" panose="020F0502020204030204" pitchFamily="34" charset="0"/>
              <a:ea typeface="Calibri" panose="020F0502020204030204" pitchFamily="34" charset="0"/>
              <a:cs typeface="Times New Roman" panose="02020603050405020304" pitchFamily="18" charset="0"/>
            </a:rPr>
            <a:t>Note: if the box next to “Solver Add-in” was already checked then Solver had already been enabled</a:t>
          </a:r>
        </a:p>
        <a:p>
          <a:pPr marL="342900" marR="0" lvl="0" indent="-342900">
            <a:lnSpc>
              <a:spcPct val="107000"/>
            </a:lnSpc>
            <a:spcBef>
              <a:spcPts val="0"/>
            </a:spcBef>
            <a:spcAft>
              <a:spcPts val="800"/>
            </a:spcAft>
            <a:buFont typeface="+mj-lt"/>
            <a:buAutoNum type="arabicPeriod"/>
          </a:pPr>
          <a:r>
            <a:rPr lang="en-US" sz="1100">
              <a:effectLst/>
              <a:latin typeface="Calibri" panose="020F0502020204030204" pitchFamily="34" charset="0"/>
              <a:ea typeface="Calibri" panose="020F0502020204030204" pitchFamily="34" charset="0"/>
              <a:cs typeface="Times New Roman" panose="02020603050405020304" pitchFamily="18" charset="0"/>
            </a:rPr>
            <a:t>You should now see “Solver” in the “Analyze” section of the “Data” tab</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Once you’ve ensured that Solver has been enabled you should proceed as follows:</a:t>
          </a:r>
        </a:p>
        <a:p>
          <a:pPr marL="342900" marR="0" lvl="0" indent="-342900">
            <a:lnSpc>
              <a:spcPct val="107000"/>
            </a:lnSpc>
            <a:spcBef>
              <a:spcPts val="0"/>
            </a:spcBef>
            <a:spcAft>
              <a:spcPts val="800"/>
            </a:spcAft>
            <a:buFont typeface="+mj-lt"/>
            <a:buAutoNum type="arabicPeriod"/>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Under the “Data” tab, click on the “Solver" button in the “Analyze” section</a:t>
          </a:r>
        </a:p>
        <a:p>
          <a:pPr marL="342900" marR="0" lvl="0" indent="-342900">
            <a:lnSpc>
              <a:spcPct val="107000"/>
            </a:lnSpc>
            <a:spcBef>
              <a:spcPts val="0"/>
            </a:spcBef>
            <a:spcAft>
              <a:spcPts val="800"/>
            </a:spcAft>
            <a:buFont typeface="+mj-lt"/>
            <a:buAutoNum type="arabicPeriod"/>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 window titled “Solver Parameters” will generate</a:t>
          </a:r>
        </a:p>
        <a:p>
          <a:pPr marL="742950" marR="0" lvl="1" indent="-285750">
            <a:lnSpc>
              <a:spcPct val="107000"/>
            </a:lnSpc>
            <a:spcBef>
              <a:spcPts val="0"/>
            </a:spcBef>
            <a:spcAft>
              <a:spcPts val="800"/>
            </a:spcAft>
            <a:buFont typeface="+mj-lt"/>
            <a:buAutoNum type="alphaLcPeriod"/>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The first input option is “Set Objective” which is the formulaic output that you want to change to a specific outcome.  Here you will select the specified outcome cell or type in the cell value manually.</a:t>
          </a:r>
        </a:p>
        <a:p>
          <a:pPr marL="742950" marR="0" lvl="1" indent="-285750">
            <a:lnSpc>
              <a:spcPct val="107000"/>
            </a:lnSpc>
            <a:spcBef>
              <a:spcPts val="0"/>
            </a:spcBef>
            <a:spcAft>
              <a:spcPts val="800"/>
            </a:spcAft>
            <a:buFont typeface="+mj-lt"/>
            <a:buAutoNum type="alphaLcPeriod"/>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Next you will choose a radio button for either “Max”, “Min”, or “Value Of”</a:t>
          </a:r>
        </a:p>
        <a:p>
          <a:pPr marL="1143000" marR="0" lvl="2" indent="-228600">
            <a:lnSpc>
              <a:spcPct val="107000"/>
            </a:lnSpc>
            <a:spcBef>
              <a:spcPts val="0"/>
            </a:spcBef>
            <a:spcAft>
              <a:spcPts val="800"/>
            </a:spcAft>
            <a:buFont typeface="+mj-lt"/>
            <a:buAutoNum type="arabicPeriod"/>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“Max” will give you the maximum value possible within the “Set Objective” cell based on the remaining input parameters and constraints</a:t>
          </a:r>
        </a:p>
        <a:p>
          <a:pPr marL="1143000" marR="0" lvl="2" indent="-228600">
            <a:lnSpc>
              <a:spcPct val="107000"/>
            </a:lnSpc>
            <a:spcBef>
              <a:spcPts val="0"/>
            </a:spcBef>
            <a:spcAft>
              <a:spcPts val="800"/>
            </a:spcAft>
            <a:buFont typeface="+mj-lt"/>
            <a:buAutoNum type="arabicPeriod"/>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“Min” will give you the minimum value possible within the “Set Objective” cell based on the remaining input parameters and constraints</a:t>
          </a:r>
        </a:p>
        <a:p>
          <a:pPr marL="1143000" marR="0" lvl="2" indent="-228600">
            <a:lnSpc>
              <a:spcPct val="107000"/>
            </a:lnSpc>
            <a:spcBef>
              <a:spcPts val="0"/>
            </a:spcBef>
            <a:spcAft>
              <a:spcPts val="800"/>
            </a:spcAft>
            <a:buFont typeface="+mj-lt"/>
            <a:buAutoNum type="arabicPeriod"/>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The “Value Of” radio button will require you to put in a specific value that you desire to have as an outcome</a:t>
          </a:r>
        </a:p>
        <a:p>
          <a:pPr marL="742950" marR="0" lvl="1" indent="-285750">
            <a:lnSpc>
              <a:spcPct val="107000"/>
            </a:lnSpc>
            <a:spcBef>
              <a:spcPts val="0"/>
            </a:spcBef>
            <a:spcAft>
              <a:spcPts val="800"/>
            </a:spcAft>
            <a:buFont typeface="+mj-lt"/>
            <a:buAutoNum type="alphaLcPeriod"/>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The next input is “By Changing Variable Cells” which are all of cells that you would like to change to modify the “Set Objective” to achieve the specified criteria.  Multiple cells or ranges can be input with a separating comma as along as they relate either directly or indirectly to the “Set Objective” cell</a:t>
          </a:r>
        </a:p>
        <a:p>
          <a:pPr marL="742950" marR="0" lvl="1" indent="-285750">
            <a:lnSpc>
              <a:spcPct val="107000"/>
            </a:lnSpc>
            <a:spcBef>
              <a:spcPts val="0"/>
            </a:spcBef>
            <a:spcAft>
              <a:spcPts val="800"/>
            </a:spcAft>
            <a:buFont typeface="+mj-lt"/>
            <a:buAutoNum type="alphaLcPeriod"/>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In the “Subject to Constraints” box you can now add constraints/limits on specific cells</a:t>
          </a:r>
        </a:p>
        <a:p>
          <a:pPr marL="1143000" marR="0" lvl="2" indent="-228600">
            <a:lnSpc>
              <a:spcPct val="107000"/>
            </a:lnSpc>
            <a:spcBef>
              <a:spcPts val="0"/>
            </a:spcBef>
            <a:spcAft>
              <a:spcPts val="800"/>
            </a:spcAft>
            <a:buFont typeface="+mj-lt"/>
            <a:buAutoNum type="arabicPeriod"/>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Click “Add” which will generate an “Add Constraint” window where you can input:</a:t>
          </a:r>
        </a:p>
        <a:p>
          <a:pPr marL="1600200" marR="0" lvl="3" indent="-228600">
            <a:lnSpc>
              <a:spcPct val="107000"/>
            </a:lnSpc>
            <a:spcBef>
              <a:spcPts val="0"/>
            </a:spcBef>
            <a:spcAft>
              <a:spcPts val="800"/>
            </a:spcAft>
            <a:buFont typeface="+mj-lt"/>
            <a:buAutoNum type="alphaLcPeriod"/>
            <a:tabLst>
              <a:tab pos="18288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The “Cell Reference” which is the cell containing the value you want to constrain/limit</a:t>
          </a:r>
        </a:p>
        <a:p>
          <a:pPr marL="1600200" marR="0" lvl="3" indent="-228600">
            <a:lnSpc>
              <a:spcPct val="107000"/>
            </a:lnSpc>
            <a:spcBef>
              <a:spcPts val="0"/>
            </a:spcBef>
            <a:spcAft>
              <a:spcPts val="800"/>
            </a:spcAft>
            <a:buFont typeface="+mj-lt"/>
            <a:buAutoNum type="alphaLcPeriod"/>
            <a:tabLst>
              <a:tab pos="18288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The function selector such as greater than or equal to</a:t>
          </a:r>
        </a:p>
        <a:p>
          <a:pPr marL="1600200" marR="0" lvl="3" indent="-228600">
            <a:lnSpc>
              <a:spcPct val="107000"/>
            </a:lnSpc>
            <a:spcBef>
              <a:spcPts val="0"/>
            </a:spcBef>
            <a:spcAft>
              <a:spcPts val="800"/>
            </a:spcAft>
            <a:buFont typeface="+mj-lt"/>
            <a:buAutoNum type="alphaLcPeriod"/>
            <a:tabLst>
              <a:tab pos="18288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The “Constraint” which is value or cell reference you want to set as the constraining/limiting value</a:t>
          </a:r>
        </a:p>
        <a:p>
          <a:pPr marL="1600200" marR="0" lvl="3" indent="-228600">
            <a:lnSpc>
              <a:spcPct val="107000"/>
            </a:lnSpc>
            <a:spcBef>
              <a:spcPts val="0"/>
            </a:spcBef>
            <a:spcAft>
              <a:spcPts val="800"/>
            </a:spcAft>
            <a:buFont typeface="+mj-lt"/>
            <a:buAutoNum type="alphaLcPeriod"/>
            <a:tabLst>
              <a:tab pos="18288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Click “Add” to add the inputted constraint which will add the constraint and allow you to enter another one or hit “OK” if you only have one constraint to enter.  </a:t>
          </a:r>
        </a:p>
        <a:p>
          <a:pPr marL="1143000" marR="0" lvl="2" indent="-228600">
            <a:lnSpc>
              <a:spcPct val="107000"/>
            </a:lnSpc>
            <a:spcBef>
              <a:spcPts val="0"/>
            </a:spcBef>
            <a:spcAft>
              <a:spcPts val="800"/>
            </a:spcAft>
            <a:buFont typeface="+mj-lt"/>
            <a:buAutoNum type="arabicPeriod" startAt="2"/>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Within the “Subject to Constraints” you also have options to “Change” an existing constraint, “Delete” an existing constraint, “Reset All” which returns all values modified to this point including the changes made in all previous steps to be defaulted to blanks, and “Load/Save” designated constraints.</a:t>
          </a:r>
        </a:p>
        <a:p>
          <a:pPr marL="742950" marR="0" lvl="1" indent="-285750">
            <a:lnSpc>
              <a:spcPct val="107000"/>
            </a:lnSpc>
            <a:spcBef>
              <a:spcPts val="0"/>
            </a:spcBef>
            <a:spcAft>
              <a:spcPts val="800"/>
            </a:spcAft>
            <a:buFont typeface="+mj-lt"/>
            <a:buAutoNum type="alphaLcPeriod"/>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You will then see “Select a Solving Method” this will default as “GRG Nonlinear”.  This default should be kept unless you are doing more advanced functionalities within Excel.</a:t>
          </a:r>
        </a:p>
        <a:p>
          <a:pPr marL="342900" marR="0" lvl="0" indent="-342900" defTabSz="914400" eaLnBrk="1" fontAlgn="auto" latinLnBrk="0" hangingPunct="1">
            <a:lnSpc>
              <a:spcPct val="107000"/>
            </a:lnSpc>
            <a:spcBef>
              <a:spcPts val="0"/>
            </a:spcBef>
            <a:spcAft>
              <a:spcPts val="800"/>
            </a:spcAft>
            <a:buClrTx/>
            <a:buSzTx/>
            <a:buFont typeface="+mj-lt"/>
            <a:buAutoNum type="arabicPeriod" startAt="3"/>
            <a:tabLst>
              <a:tab pos="457200" algn="l"/>
            </a:tabLst>
            <a:defRPr/>
          </a:pPr>
          <a:r>
            <a:rPr lang="en-US" sz="1100">
              <a:solidFill>
                <a:schemeClr val="dk1"/>
              </a:solidFill>
              <a:effectLst/>
              <a:latin typeface="+mn-lt"/>
              <a:ea typeface="+mn-ea"/>
              <a:cs typeface="+mn-cs"/>
            </a:rPr>
            <a:t>The last step is to click “Solve”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mj-lt"/>
            <a:buAutoNum type="arabicPeriod" startAt="3"/>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 dialogue box will pop up letting you know that a solution will be found and the “Set Objective” should have been modified to either the Maximum, Minimum or “Value Of” you chose as well as the cell(s) value(s) that you designated as the “By Changing Variable Cells”.  You can choose here to keep the updated value or restore the original numbers.</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8"/>
  <sheetViews>
    <sheetView tabSelected="1" zoomScaleNormal="100" workbookViewId="0">
      <selection activeCell="J7" sqref="J7"/>
    </sheetView>
  </sheetViews>
  <sheetFormatPr defaultRowHeight="14.4" x14ac:dyDescent="0.3"/>
  <cols>
    <col min="1" max="1" width="26.88671875" bestFit="1" customWidth="1"/>
    <col min="2" max="3" width="12.5546875" bestFit="1" customWidth="1"/>
    <col min="4" max="4" width="13.6640625" bestFit="1" customWidth="1"/>
    <col min="6" max="6" width="16.109375" bestFit="1" customWidth="1"/>
    <col min="7" max="7" width="15.44140625" bestFit="1" customWidth="1"/>
    <col min="8" max="9" width="15.44140625" customWidth="1"/>
    <col min="10" max="10" width="13" customWidth="1"/>
    <col min="11" max="11" width="13.88671875" customWidth="1"/>
  </cols>
  <sheetData>
    <row r="1" spans="1:12" ht="18" x14ac:dyDescent="0.35">
      <c r="A1" s="20" t="s">
        <v>23</v>
      </c>
      <c r="B1" s="20"/>
      <c r="C1" s="20"/>
      <c r="D1" s="20"/>
      <c r="E1" s="20"/>
      <c r="F1" s="20"/>
      <c r="G1" s="20"/>
      <c r="H1" s="20"/>
      <c r="I1" s="20"/>
      <c r="J1" s="20"/>
    </row>
    <row r="2" spans="1:12" ht="18" x14ac:dyDescent="0.35">
      <c r="A2" s="20" t="s">
        <v>24</v>
      </c>
      <c r="B2" s="20"/>
      <c r="C2" s="20"/>
      <c r="D2" s="20"/>
      <c r="E2" s="20"/>
      <c r="F2" s="20"/>
      <c r="G2" s="20"/>
      <c r="H2" s="20"/>
      <c r="I2" s="20"/>
      <c r="J2" s="20"/>
    </row>
    <row r="3" spans="1:12" ht="18" x14ac:dyDescent="0.35">
      <c r="A3" s="11"/>
      <c r="B3" s="11"/>
      <c r="C3" s="11"/>
      <c r="D3" s="11"/>
      <c r="E3" s="11"/>
      <c r="F3" s="11"/>
      <c r="G3" s="11"/>
      <c r="H3" s="11"/>
      <c r="I3" s="11"/>
      <c r="J3" s="11"/>
    </row>
    <row r="4" spans="1:12" x14ac:dyDescent="0.3">
      <c r="A4" s="21" t="s">
        <v>12</v>
      </c>
      <c r="B4" s="21"/>
      <c r="C4" s="21"/>
      <c r="D4" s="21"/>
      <c r="F4" s="21" t="s">
        <v>25</v>
      </c>
      <c r="G4" s="21"/>
      <c r="H4" s="21"/>
      <c r="I4" s="21"/>
      <c r="J4" s="10"/>
    </row>
    <row r="5" spans="1:12" x14ac:dyDescent="0.3">
      <c r="B5" s="10" t="s">
        <v>13</v>
      </c>
      <c r="C5" s="10"/>
      <c r="G5" s="22" t="s">
        <v>20</v>
      </c>
      <c r="H5" s="22" t="s">
        <v>21</v>
      </c>
      <c r="I5" s="22" t="s">
        <v>22</v>
      </c>
      <c r="J5" s="22" t="s">
        <v>32</v>
      </c>
      <c r="K5" s="22" t="s">
        <v>33</v>
      </c>
    </row>
    <row r="6" spans="1:12" x14ac:dyDescent="0.3">
      <c r="B6" s="1" t="s">
        <v>6</v>
      </c>
      <c r="C6" s="1" t="s">
        <v>7</v>
      </c>
      <c r="F6" t="s">
        <v>13</v>
      </c>
      <c r="G6" s="21"/>
      <c r="H6" s="21"/>
      <c r="I6" s="21"/>
      <c r="J6" s="21"/>
      <c r="K6" s="21"/>
    </row>
    <row r="7" spans="1:12" ht="16.2" x14ac:dyDescent="0.45">
      <c r="A7" t="s">
        <v>0</v>
      </c>
      <c r="B7" s="12">
        <v>0</v>
      </c>
      <c r="C7" s="12">
        <v>0</v>
      </c>
      <c r="F7" t="s">
        <v>8</v>
      </c>
      <c r="G7">
        <v>1</v>
      </c>
      <c r="H7">
        <v>2</v>
      </c>
      <c r="I7" s="2">
        <v>4000</v>
      </c>
      <c r="J7" s="13"/>
      <c r="K7" s="13"/>
    </row>
    <row r="8" spans="1:12" x14ac:dyDescent="0.3">
      <c r="A8" t="s">
        <v>16</v>
      </c>
      <c r="B8" s="3">
        <v>1200</v>
      </c>
      <c r="C8" s="3">
        <v>2100</v>
      </c>
      <c r="F8" t="s">
        <v>9</v>
      </c>
      <c r="G8">
        <v>2</v>
      </c>
      <c r="H8">
        <v>2</v>
      </c>
      <c r="I8" s="2">
        <v>6000</v>
      </c>
      <c r="J8" s="13"/>
      <c r="K8" s="13"/>
    </row>
    <row r="9" spans="1:12" ht="16.2" x14ac:dyDescent="0.45">
      <c r="A9" t="s">
        <v>15</v>
      </c>
      <c r="B9" s="4">
        <v>700</v>
      </c>
      <c r="C9" s="4">
        <v>1200</v>
      </c>
      <c r="F9" t="s">
        <v>11</v>
      </c>
      <c r="G9">
        <v>2</v>
      </c>
      <c r="H9">
        <v>0</v>
      </c>
      <c r="I9" s="2">
        <v>5000</v>
      </c>
      <c r="J9" s="13"/>
      <c r="K9" s="13"/>
    </row>
    <row r="10" spans="1:12" ht="16.2" x14ac:dyDescent="0.45">
      <c r="A10" t="s">
        <v>17</v>
      </c>
      <c r="B10" s="5">
        <f>B8-B9</f>
        <v>500</v>
      </c>
      <c r="C10" s="5">
        <f>C8-C9</f>
        <v>900</v>
      </c>
      <c r="F10" t="s">
        <v>10</v>
      </c>
      <c r="G10">
        <v>0</v>
      </c>
      <c r="H10">
        <v>3</v>
      </c>
      <c r="I10" s="2">
        <v>4500</v>
      </c>
      <c r="J10" s="13"/>
      <c r="K10" s="13"/>
    </row>
    <row r="11" spans="1:12" ht="16.2" x14ac:dyDescent="0.45">
      <c r="A11" t="s">
        <v>26</v>
      </c>
      <c r="B11" s="5" t="s">
        <v>13</v>
      </c>
      <c r="C11" s="5" t="s">
        <v>13</v>
      </c>
      <c r="I11" s="2"/>
      <c r="J11" s="14"/>
      <c r="K11" s="15"/>
    </row>
    <row r="13" spans="1:12" x14ac:dyDescent="0.3">
      <c r="B13" s="1" t="s">
        <v>6</v>
      </c>
      <c r="C13" s="1" t="s">
        <v>7</v>
      </c>
      <c r="D13" s="1" t="s">
        <v>3</v>
      </c>
      <c r="F13" s="21" t="s">
        <v>19</v>
      </c>
      <c r="G13" s="21"/>
      <c r="H13" s="21"/>
      <c r="I13" s="21"/>
      <c r="J13" s="21"/>
    </row>
    <row r="14" spans="1:12" x14ac:dyDescent="0.3">
      <c r="A14" t="s">
        <v>5</v>
      </c>
      <c r="B14" s="3">
        <f>B7*B8</f>
        <v>0</v>
      </c>
      <c r="C14" s="3">
        <f>C7*C8</f>
        <v>0</v>
      </c>
      <c r="D14" s="6">
        <f>SUM(B14:C14)</f>
        <v>0</v>
      </c>
      <c r="E14" s="1"/>
      <c r="F14" t="s">
        <v>18</v>
      </c>
      <c r="G14" s="1" t="s">
        <v>6</v>
      </c>
      <c r="H14" s="1" t="s">
        <v>7</v>
      </c>
      <c r="I14" s="1" t="s">
        <v>4</v>
      </c>
      <c r="J14" s="1" t="s">
        <v>14</v>
      </c>
      <c r="K14" s="1"/>
      <c r="L14" s="1"/>
    </row>
    <row r="15" spans="1:12" ht="16.2" x14ac:dyDescent="0.45">
      <c r="A15" t="s">
        <v>1</v>
      </c>
      <c r="B15" s="4">
        <f>B7*B9</f>
        <v>0</v>
      </c>
      <c r="C15" s="4">
        <f>C7*C9</f>
        <v>0</v>
      </c>
      <c r="D15" s="9">
        <f>SUM(B15:C15)</f>
        <v>0</v>
      </c>
      <c r="E15" s="6"/>
      <c r="F15" t="s">
        <v>8</v>
      </c>
      <c r="G15" s="7">
        <f>G7*B7</f>
        <v>0</v>
      </c>
      <c r="H15" s="7">
        <f>H7*C7</f>
        <v>0</v>
      </c>
      <c r="I15" s="2">
        <f>SUM(G15:H15)</f>
        <v>0</v>
      </c>
      <c r="J15" s="2">
        <f>I7-I15</f>
        <v>4000</v>
      </c>
      <c r="K15" s="7"/>
      <c r="L15" s="7"/>
    </row>
    <row r="16" spans="1:12" ht="16.2" x14ac:dyDescent="0.45">
      <c r="A16" t="s">
        <v>2</v>
      </c>
      <c r="B16" s="5">
        <f>B14-B15</f>
        <v>0</v>
      </c>
      <c r="C16" s="5">
        <f>C14-C15</f>
        <v>0</v>
      </c>
      <c r="D16" s="5">
        <f>D14-D15</f>
        <v>0</v>
      </c>
      <c r="E16" s="9"/>
      <c r="F16" t="s">
        <v>9</v>
      </c>
      <c r="G16" s="7">
        <f>G8*B7</f>
        <v>0</v>
      </c>
      <c r="H16" s="7">
        <f>H8*C7</f>
        <v>0</v>
      </c>
      <c r="I16" s="2">
        <f t="shared" ref="I16:I18" si="0">SUM(G16:H16)</f>
        <v>0</v>
      </c>
      <c r="J16" s="2">
        <f>I8-I16</f>
        <v>6000</v>
      </c>
      <c r="K16" s="7"/>
      <c r="L16" s="7"/>
    </row>
    <row r="17" spans="2:14" x14ac:dyDescent="0.3">
      <c r="E17" s="3"/>
      <c r="F17" t="s">
        <v>11</v>
      </c>
      <c r="G17" s="7">
        <f>G9*B7</f>
        <v>0</v>
      </c>
      <c r="H17" s="7">
        <f>H9*C7</f>
        <v>0</v>
      </c>
      <c r="I17" s="2">
        <f t="shared" si="0"/>
        <v>0</v>
      </c>
      <c r="J17" s="8">
        <f>I9-I17</f>
        <v>5000</v>
      </c>
      <c r="K17" s="7"/>
      <c r="L17" s="7"/>
    </row>
    <row r="18" spans="2:14" x14ac:dyDescent="0.3">
      <c r="B18" s="3"/>
      <c r="C18" s="3"/>
      <c r="F18" t="s">
        <v>10</v>
      </c>
      <c r="G18" s="7">
        <f>G10*B7</f>
        <v>0</v>
      </c>
      <c r="H18" s="7">
        <f>H10*C7</f>
        <v>0</v>
      </c>
      <c r="I18" s="2">
        <f t="shared" si="0"/>
        <v>0</v>
      </c>
      <c r="J18" s="8">
        <f>I10-I18</f>
        <v>4500</v>
      </c>
      <c r="K18" s="7"/>
      <c r="L18" s="7"/>
      <c r="N18" t="s">
        <v>13</v>
      </c>
    </row>
  </sheetData>
  <mergeCells count="10">
    <mergeCell ref="K5:K6"/>
    <mergeCell ref="F13:J13"/>
    <mergeCell ref="G5:G6"/>
    <mergeCell ref="H5:H6"/>
    <mergeCell ref="I5:I6"/>
    <mergeCell ref="A1:J1"/>
    <mergeCell ref="A2:J2"/>
    <mergeCell ref="A4:D4"/>
    <mergeCell ref="F4:I4"/>
    <mergeCell ref="J5:J6"/>
  </mergeCells>
  <pageMargins left="0.7" right="0.7" top="0.75" bottom="0.75" header="0.3" footer="0.3"/>
  <ignoredErrors>
    <ignoredError sqref="B14:J18"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10D31-6380-47AF-8366-F7524CE29AEF}">
  <dimension ref="A1:K18"/>
  <sheetViews>
    <sheetView zoomScaleNormal="100" workbookViewId="0">
      <selection activeCell="D21" sqref="D21"/>
    </sheetView>
  </sheetViews>
  <sheetFormatPr defaultRowHeight="14.4" x14ac:dyDescent="0.3"/>
  <cols>
    <col min="1" max="1" width="26.88671875" bestFit="1" customWidth="1"/>
    <col min="2" max="3" width="12.5546875" bestFit="1" customWidth="1"/>
    <col min="4" max="4" width="13.6640625" bestFit="1" customWidth="1"/>
    <col min="6" max="6" width="16.109375" bestFit="1" customWidth="1"/>
    <col min="7" max="7" width="15.44140625" bestFit="1" customWidth="1"/>
    <col min="8" max="9" width="15.44140625" customWidth="1"/>
    <col min="10" max="10" width="13" customWidth="1"/>
    <col min="11" max="11" width="13.88671875" customWidth="1"/>
  </cols>
  <sheetData>
    <row r="1" spans="1:11" ht="18" x14ac:dyDescent="0.35">
      <c r="A1" s="20" t="s">
        <v>23</v>
      </c>
      <c r="B1" s="20"/>
      <c r="C1" s="20"/>
      <c r="D1" s="20"/>
      <c r="E1" s="20"/>
      <c r="F1" s="20"/>
      <c r="G1" s="20"/>
      <c r="H1" s="20"/>
      <c r="I1" s="20"/>
      <c r="J1" s="20"/>
    </row>
    <row r="2" spans="1:11" ht="18" x14ac:dyDescent="0.35">
      <c r="A2" s="20" t="s">
        <v>24</v>
      </c>
      <c r="B2" s="20"/>
      <c r="C2" s="20"/>
      <c r="D2" s="20"/>
      <c r="E2" s="20"/>
      <c r="F2" s="20"/>
      <c r="G2" s="20"/>
      <c r="H2" s="20"/>
      <c r="I2" s="20"/>
      <c r="J2" s="20"/>
    </row>
    <row r="3" spans="1:11" ht="18" x14ac:dyDescent="0.35">
      <c r="A3" s="11"/>
      <c r="B3" s="11"/>
      <c r="C3" s="11"/>
      <c r="D3" s="11"/>
      <c r="E3" s="11"/>
      <c r="F3" s="11"/>
      <c r="G3" s="11"/>
      <c r="H3" s="11"/>
      <c r="I3" s="11"/>
      <c r="J3" s="11"/>
    </row>
    <row r="4" spans="1:11" x14ac:dyDescent="0.3">
      <c r="A4" s="21" t="s">
        <v>12</v>
      </c>
      <c r="B4" s="21"/>
      <c r="C4" s="21"/>
      <c r="D4" s="21"/>
      <c r="F4" s="21" t="s">
        <v>25</v>
      </c>
      <c r="G4" s="21"/>
      <c r="H4" s="21"/>
      <c r="I4" s="21"/>
      <c r="J4" s="10"/>
    </row>
    <row r="5" spans="1:11" x14ac:dyDescent="0.3">
      <c r="B5" s="10" t="s">
        <v>13</v>
      </c>
      <c r="C5" s="10"/>
      <c r="G5" s="22" t="s">
        <v>20</v>
      </c>
      <c r="H5" s="22" t="s">
        <v>21</v>
      </c>
      <c r="I5" s="22" t="s">
        <v>22</v>
      </c>
      <c r="J5" s="22" t="s">
        <v>32</v>
      </c>
      <c r="K5" s="22" t="s">
        <v>33</v>
      </c>
    </row>
    <row r="6" spans="1:11" x14ac:dyDescent="0.3">
      <c r="B6" s="1" t="s">
        <v>6</v>
      </c>
      <c r="C6" s="1" t="s">
        <v>7</v>
      </c>
      <c r="F6" t="s">
        <v>13</v>
      </c>
      <c r="G6" s="21"/>
      <c r="H6" s="21"/>
      <c r="I6" s="21"/>
      <c r="J6" s="21"/>
      <c r="K6" s="21"/>
    </row>
    <row r="7" spans="1:11" ht="16.2" x14ac:dyDescent="0.45">
      <c r="A7" t="s">
        <v>0</v>
      </c>
      <c r="B7" s="12">
        <f>'Requirements 1-3'!B7</f>
        <v>0</v>
      </c>
      <c r="C7" s="12">
        <f>'Requirements 1-3'!C7</f>
        <v>0</v>
      </c>
      <c r="F7" t="s">
        <v>8</v>
      </c>
      <c r="G7">
        <v>1</v>
      </c>
      <c r="H7">
        <v>2</v>
      </c>
      <c r="I7" s="2">
        <v>4000</v>
      </c>
      <c r="J7" s="13">
        <f>'Requirements 1-3'!J7</f>
        <v>0</v>
      </c>
      <c r="K7" s="13">
        <f>'Requirements 1-3'!K7</f>
        <v>0</v>
      </c>
    </row>
    <row r="8" spans="1:11" x14ac:dyDescent="0.3">
      <c r="A8" t="s">
        <v>16</v>
      </c>
      <c r="B8" s="3">
        <v>1200</v>
      </c>
      <c r="C8" s="3">
        <v>2100</v>
      </c>
      <c r="F8" t="s">
        <v>9</v>
      </c>
      <c r="G8">
        <v>2</v>
      </c>
      <c r="H8">
        <v>2</v>
      </c>
      <c r="I8" s="2">
        <v>6000</v>
      </c>
      <c r="J8" s="13">
        <f>'Requirements 1-3'!J8</f>
        <v>0</v>
      </c>
      <c r="K8" s="13">
        <f>'Requirements 1-3'!K8</f>
        <v>0</v>
      </c>
    </row>
    <row r="9" spans="1:11" ht="16.2" x14ac:dyDescent="0.45">
      <c r="A9" t="s">
        <v>15</v>
      </c>
      <c r="B9" s="4">
        <v>700</v>
      </c>
      <c r="C9" s="4">
        <v>1200</v>
      </c>
      <c r="F9" t="s">
        <v>11</v>
      </c>
      <c r="G9">
        <v>2</v>
      </c>
      <c r="H9">
        <v>0</v>
      </c>
      <c r="I9" s="2">
        <v>5000</v>
      </c>
      <c r="J9" s="13">
        <f>'Requirements 1-3'!J9</f>
        <v>0</v>
      </c>
      <c r="K9" s="13">
        <f>'Requirements 1-3'!K9</f>
        <v>0</v>
      </c>
    </row>
    <row r="10" spans="1:11" ht="16.2" x14ac:dyDescent="0.45">
      <c r="A10" t="s">
        <v>17</v>
      </c>
      <c r="B10" s="5">
        <f>B8-B9</f>
        <v>500</v>
      </c>
      <c r="C10" s="5">
        <f>C8-C9</f>
        <v>900</v>
      </c>
      <c r="F10" t="s">
        <v>10</v>
      </c>
      <c r="G10">
        <v>0</v>
      </c>
      <c r="H10">
        <v>3</v>
      </c>
      <c r="I10" s="2">
        <v>4500</v>
      </c>
      <c r="J10" s="13">
        <f>'Requirements 1-3'!J10</f>
        <v>0</v>
      </c>
      <c r="K10" s="13">
        <f>'Requirements 1-3'!K10</f>
        <v>0</v>
      </c>
    </row>
    <row r="11" spans="1:11" ht="16.2" x14ac:dyDescent="0.45">
      <c r="A11" t="s">
        <v>26</v>
      </c>
      <c r="B11" s="5" t="str">
        <f>'Requirements 1-3'!B11</f>
        <v xml:space="preserve"> </v>
      </c>
      <c r="C11" s="5" t="str">
        <f>'Requirements 1-3'!C11</f>
        <v xml:space="preserve"> </v>
      </c>
      <c r="I11" s="2"/>
      <c r="J11" s="14"/>
      <c r="K11" s="15"/>
    </row>
    <row r="13" spans="1:11" x14ac:dyDescent="0.3">
      <c r="B13" s="1" t="s">
        <v>6</v>
      </c>
      <c r="C13" s="1" t="s">
        <v>7</v>
      </c>
      <c r="D13" s="1" t="s">
        <v>3</v>
      </c>
      <c r="F13" s="21" t="s">
        <v>19</v>
      </c>
      <c r="G13" s="21"/>
      <c r="H13" s="21"/>
      <c r="I13" s="21"/>
      <c r="J13" s="21"/>
    </row>
    <row r="14" spans="1:11" x14ac:dyDescent="0.3">
      <c r="A14" t="s">
        <v>5</v>
      </c>
      <c r="B14" s="3">
        <f>B7*B8</f>
        <v>0</v>
      </c>
      <c r="C14" s="3">
        <f>C7*C8</f>
        <v>0</v>
      </c>
      <c r="D14" s="6">
        <f>SUM(B14:C14)</f>
        <v>0</v>
      </c>
      <c r="E14" s="1"/>
      <c r="F14" t="s">
        <v>18</v>
      </c>
      <c r="G14" s="1" t="s">
        <v>6</v>
      </c>
      <c r="H14" s="1" t="s">
        <v>7</v>
      </c>
      <c r="I14" s="1" t="s">
        <v>4</v>
      </c>
      <c r="J14" s="1" t="s">
        <v>14</v>
      </c>
      <c r="K14" s="1"/>
    </row>
    <row r="15" spans="1:11" ht="16.2" x14ac:dyDescent="0.45">
      <c r="A15" t="s">
        <v>1</v>
      </c>
      <c r="B15" s="4">
        <f>B7*B9</f>
        <v>0</v>
      </c>
      <c r="C15" s="4">
        <f>C7*C9</f>
        <v>0</v>
      </c>
      <c r="D15" s="9">
        <f>SUM(B15:C15)</f>
        <v>0</v>
      </c>
      <c r="E15" s="6"/>
      <c r="F15" t="s">
        <v>8</v>
      </c>
      <c r="G15" s="7">
        <f>G7*B7</f>
        <v>0</v>
      </c>
      <c r="H15" s="7">
        <f>H7*C7</f>
        <v>0</v>
      </c>
      <c r="I15" s="2">
        <f>SUM(G15:H15)</f>
        <v>0</v>
      </c>
      <c r="J15" s="2">
        <f>I7-I15</f>
        <v>4000</v>
      </c>
      <c r="K15" s="7"/>
    </row>
    <row r="16" spans="1:11" ht="16.2" x14ac:dyDescent="0.45">
      <c r="A16" t="s">
        <v>2</v>
      </c>
      <c r="B16" s="5">
        <f>B14-B15</f>
        <v>0</v>
      </c>
      <c r="C16" s="5">
        <f>C14-C15</f>
        <v>0</v>
      </c>
      <c r="D16" s="5">
        <f>D14-D15</f>
        <v>0</v>
      </c>
      <c r="E16" s="9"/>
      <c r="F16" t="s">
        <v>9</v>
      </c>
      <c r="G16" s="7">
        <f>G8*B7</f>
        <v>0</v>
      </c>
      <c r="H16" s="7">
        <f>H8*C7</f>
        <v>0</v>
      </c>
      <c r="I16" s="2">
        <f t="shared" ref="I16:I18" si="0">SUM(G16:H16)</f>
        <v>0</v>
      </c>
      <c r="J16" s="2">
        <f>I8-I16</f>
        <v>6000</v>
      </c>
      <c r="K16" s="7"/>
    </row>
    <row r="17" spans="2:11" x14ac:dyDescent="0.3">
      <c r="E17" s="3"/>
      <c r="F17" t="s">
        <v>11</v>
      </c>
      <c r="G17" s="7">
        <f>G9*B7</f>
        <v>0</v>
      </c>
      <c r="H17" s="7">
        <f>H9*C7</f>
        <v>0</v>
      </c>
      <c r="I17" s="2">
        <f t="shared" si="0"/>
        <v>0</v>
      </c>
      <c r="J17" s="8">
        <f>I9-I17</f>
        <v>5000</v>
      </c>
      <c r="K17" s="7"/>
    </row>
    <row r="18" spans="2:11" x14ac:dyDescent="0.3">
      <c r="B18" s="3"/>
      <c r="C18" s="3"/>
      <c r="F18" t="s">
        <v>10</v>
      </c>
      <c r="G18" s="7">
        <f>G10*B7</f>
        <v>0</v>
      </c>
      <c r="H18" s="7">
        <f>H10*C7</f>
        <v>0</v>
      </c>
      <c r="I18" s="2">
        <f t="shared" si="0"/>
        <v>0</v>
      </c>
      <c r="J18" s="8">
        <f>I10-I18</f>
        <v>4500</v>
      </c>
      <c r="K18" s="7"/>
    </row>
  </sheetData>
  <mergeCells count="10">
    <mergeCell ref="K5:K6"/>
    <mergeCell ref="F13:J13"/>
    <mergeCell ref="A1:J1"/>
    <mergeCell ref="A2:J2"/>
    <mergeCell ref="A4:D4"/>
    <mergeCell ref="F4:I4"/>
    <mergeCell ref="G5:G6"/>
    <mergeCell ref="H5:H6"/>
    <mergeCell ref="I5:I6"/>
    <mergeCell ref="J5:J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75156-0B15-4ECD-8E17-90C93417C013}">
  <dimension ref="A1:F12"/>
  <sheetViews>
    <sheetView workbookViewId="0">
      <selection activeCell="D20" sqref="D20"/>
    </sheetView>
  </sheetViews>
  <sheetFormatPr defaultRowHeight="14.4" x14ac:dyDescent="0.3"/>
  <cols>
    <col min="1" max="1" width="3.6640625" bestFit="1" customWidth="1"/>
    <col min="3" max="6" width="16.5546875" customWidth="1"/>
  </cols>
  <sheetData>
    <row r="1" spans="1:6" x14ac:dyDescent="0.3">
      <c r="C1" s="23" t="s">
        <v>29</v>
      </c>
      <c r="D1" s="24"/>
      <c r="E1" s="24"/>
      <c r="F1" s="25"/>
    </row>
    <row r="2" spans="1:6" x14ac:dyDescent="0.3">
      <c r="A2" s="16"/>
      <c r="C2" s="17" t="s">
        <v>8</v>
      </c>
      <c r="D2" s="17" t="s">
        <v>9</v>
      </c>
      <c r="E2" s="17" t="s">
        <v>30</v>
      </c>
      <c r="F2" s="17" t="s">
        <v>10</v>
      </c>
    </row>
    <row r="3" spans="1:6" x14ac:dyDescent="0.3">
      <c r="A3" s="26" t="s">
        <v>31</v>
      </c>
      <c r="B3" s="18">
        <v>0</v>
      </c>
      <c r="C3" s="19">
        <f>(-0.5*B3)+'Requirements 1-3'!$K$7</f>
        <v>0</v>
      </c>
      <c r="D3" s="19">
        <f>(-1*B3)+'Requirements 1-3'!$K$8</f>
        <v>0</v>
      </c>
      <c r="E3" s="19"/>
      <c r="F3" s="19">
        <f>(0*B3)+'Requirements 1-3'!$K$10</f>
        <v>0</v>
      </c>
    </row>
    <row r="4" spans="1:6" x14ac:dyDescent="0.3">
      <c r="A4" s="26"/>
      <c r="B4" s="18">
        <v>500</v>
      </c>
      <c r="C4" s="19"/>
      <c r="D4" s="19"/>
      <c r="E4" s="19"/>
      <c r="F4" s="19"/>
    </row>
    <row r="5" spans="1:6" x14ac:dyDescent="0.3">
      <c r="A5" s="26"/>
      <c r="B5" s="18">
        <v>1000</v>
      </c>
      <c r="C5" s="19"/>
      <c r="D5" s="19"/>
      <c r="E5" s="19"/>
      <c r="F5" s="19"/>
    </row>
    <row r="6" spans="1:6" x14ac:dyDescent="0.3">
      <c r="A6" s="26"/>
      <c r="B6" s="18">
        <v>1500</v>
      </c>
      <c r="C6" s="19"/>
      <c r="D6" s="19"/>
      <c r="E6" s="19"/>
      <c r="F6" s="19"/>
    </row>
    <row r="7" spans="1:6" x14ac:dyDescent="0.3">
      <c r="A7" s="26"/>
      <c r="B7" s="18">
        <v>2000</v>
      </c>
      <c r="C7" s="19"/>
      <c r="D7" s="19"/>
      <c r="E7" s="19"/>
      <c r="F7" s="19"/>
    </row>
    <row r="8" spans="1:6" x14ac:dyDescent="0.3">
      <c r="A8" s="26"/>
      <c r="B8" s="18">
        <v>2500</v>
      </c>
      <c r="C8" s="19"/>
      <c r="D8" s="19"/>
      <c r="E8" s="19">
        <f>MIN('Requirements 1-3'!G17:H17)</f>
        <v>0</v>
      </c>
      <c r="F8" s="19"/>
    </row>
    <row r="9" spans="1:6" x14ac:dyDescent="0.3">
      <c r="A9" s="26"/>
      <c r="B9" s="18">
        <v>2500</v>
      </c>
      <c r="C9" s="19"/>
      <c r="D9" s="19"/>
      <c r="E9" s="19">
        <f>MAX('Requirements 1-3'!G17:H17)</f>
        <v>0</v>
      </c>
      <c r="F9" s="19"/>
    </row>
    <row r="10" spans="1:6" x14ac:dyDescent="0.3">
      <c r="A10" s="26"/>
      <c r="B10" s="18">
        <v>3000</v>
      </c>
      <c r="C10" s="19"/>
      <c r="D10" s="19">
        <f>(-1*B10)+'Requirements 1-3'!$K$8</f>
        <v>-3000</v>
      </c>
      <c r="E10" s="19"/>
      <c r="F10" s="19"/>
    </row>
    <row r="11" spans="1:6" x14ac:dyDescent="0.3">
      <c r="A11" s="26"/>
      <c r="B11" s="18">
        <v>3500</v>
      </c>
      <c r="C11" s="19"/>
      <c r="D11" s="19"/>
      <c r="E11" s="19"/>
      <c r="F11" s="19"/>
    </row>
    <row r="12" spans="1:6" x14ac:dyDescent="0.3">
      <c r="A12" s="26"/>
      <c r="B12" s="18">
        <v>4000</v>
      </c>
      <c r="C12" s="19">
        <f>(-0.5*B12)+'Requirements 1-3'!$K$7</f>
        <v>-2000</v>
      </c>
      <c r="D12" s="19"/>
      <c r="E12" s="19"/>
      <c r="F12" s="19">
        <f>(0*B12)+'Requirements 1-3'!$K$10</f>
        <v>0</v>
      </c>
    </row>
  </sheetData>
  <mergeCells count="2">
    <mergeCell ref="C1:F1"/>
    <mergeCell ref="A3:A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30895-0BCC-417F-A824-C79442DF42FB}">
  <dimension ref="A1:K18"/>
  <sheetViews>
    <sheetView zoomScaleNormal="100" workbookViewId="0">
      <selection activeCell="F25" sqref="F25"/>
    </sheetView>
  </sheetViews>
  <sheetFormatPr defaultRowHeight="14.4" x14ac:dyDescent="0.3"/>
  <cols>
    <col min="1" max="1" width="26.88671875" bestFit="1" customWidth="1"/>
    <col min="2" max="3" width="12.5546875" bestFit="1" customWidth="1"/>
    <col min="4" max="4" width="13.6640625" bestFit="1" customWidth="1"/>
    <col min="6" max="6" width="16.109375" bestFit="1" customWidth="1"/>
    <col min="7" max="7" width="15.44140625" bestFit="1" customWidth="1"/>
    <col min="8" max="9" width="15.44140625" customWidth="1"/>
    <col min="10" max="10" width="13" customWidth="1"/>
    <col min="11" max="11" width="13.88671875" customWidth="1"/>
  </cols>
  <sheetData>
    <row r="1" spans="1:11" ht="18" x14ac:dyDescent="0.35">
      <c r="A1" s="20" t="s">
        <v>23</v>
      </c>
      <c r="B1" s="20"/>
      <c r="C1" s="20"/>
      <c r="D1" s="20"/>
      <c r="E1" s="20"/>
      <c r="F1" s="20"/>
      <c r="G1" s="20"/>
      <c r="H1" s="20"/>
      <c r="I1" s="20"/>
      <c r="J1" s="20"/>
    </row>
    <row r="2" spans="1:11" ht="18" x14ac:dyDescent="0.35">
      <c r="A2" s="20" t="s">
        <v>24</v>
      </c>
      <c r="B2" s="20"/>
      <c r="C2" s="20"/>
      <c r="D2" s="20"/>
      <c r="E2" s="20"/>
      <c r="F2" s="20"/>
      <c r="G2" s="20"/>
      <c r="H2" s="20"/>
      <c r="I2" s="20"/>
      <c r="J2" s="20"/>
    </row>
    <row r="3" spans="1:11" ht="18" x14ac:dyDescent="0.35">
      <c r="A3" s="11"/>
      <c r="B3" s="11"/>
      <c r="C3" s="11"/>
      <c r="D3" s="11"/>
      <c r="E3" s="11"/>
      <c r="F3" s="11"/>
      <c r="G3" s="11"/>
      <c r="H3" s="11"/>
      <c r="I3" s="11"/>
      <c r="J3" s="11"/>
    </row>
    <row r="4" spans="1:11" x14ac:dyDescent="0.3">
      <c r="A4" s="21" t="s">
        <v>12</v>
      </c>
      <c r="B4" s="21"/>
      <c r="C4" s="21"/>
      <c r="D4" s="21"/>
      <c r="F4" s="21" t="s">
        <v>25</v>
      </c>
      <c r="G4" s="21"/>
      <c r="H4" s="21"/>
      <c r="I4" s="21"/>
      <c r="J4" s="10"/>
    </row>
    <row r="5" spans="1:11" x14ac:dyDescent="0.3">
      <c r="B5" s="10" t="s">
        <v>13</v>
      </c>
      <c r="C5" s="10"/>
      <c r="G5" s="22" t="s">
        <v>20</v>
      </c>
      <c r="H5" s="22" t="s">
        <v>21</v>
      </c>
      <c r="I5" s="22" t="s">
        <v>22</v>
      </c>
      <c r="J5" s="22" t="s">
        <v>27</v>
      </c>
      <c r="K5" s="22" t="s">
        <v>28</v>
      </c>
    </row>
    <row r="6" spans="1:11" x14ac:dyDescent="0.3">
      <c r="B6" s="1" t="s">
        <v>6</v>
      </c>
      <c r="C6" s="1" t="s">
        <v>7</v>
      </c>
      <c r="F6" t="s">
        <v>13</v>
      </c>
      <c r="G6" s="21"/>
      <c r="H6" s="21"/>
      <c r="I6" s="21"/>
      <c r="J6" s="21"/>
      <c r="K6" s="21"/>
    </row>
    <row r="7" spans="1:11" ht="16.2" x14ac:dyDescent="0.45">
      <c r="A7" t="s">
        <v>0</v>
      </c>
      <c r="B7" s="12">
        <v>0</v>
      </c>
      <c r="C7" s="12">
        <v>0</v>
      </c>
      <c r="F7" t="s">
        <v>8</v>
      </c>
      <c r="G7">
        <v>1</v>
      </c>
      <c r="H7">
        <v>2</v>
      </c>
      <c r="I7" s="2">
        <v>4000</v>
      </c>
      <c r="J7" s="13">
        <f>'Requirements 1-3'!J7</f>
        <v>0</v>
      </c>
      <c r="K7" s="13">
        <f>'Requirements 1-3'!K7</f>
        <v>0</v>
      </c>
    </row>
    <row r="8" spans="1:11" x14ac:dyDescent="0.3">
      <c r="A8" t="s">
        <v>16</v>
      </c>
      <c r="B8" s="3">
        <v>0</v>
      </c>
      <c r="C8" s="3">
        <v>2100</v>
      </c>
      <c r="F8" t="s">
        <v>9</v>
      </c>
      <c r="G8">
        <v>2</v>
      </c>
      <c r="H8">
        <v>2</v>
      </c>
      <c r="I8" s="2">
        <v>6000</v>
      </c>
      <c r="J8" s="13">
        <f>'Requirements 1-3'!J8</f>
        <v>0</v>
      </c>
      <c r="K8" s="13">
        <f>'Requirements 1-3'!K8</f>
        <v>0</v>
      </c>
    </row>
    <row r="9" spans="1:11" ht="16.2" x14ac:dyDescent="0.45">
      <c r="A9" t="s">
        <v>15</v>
      </c>
      <c r="B9" s="4">
        <v>700</v>
      </c>
      <c r="C9" s="4">
        <v>1200</v>
      </c>
      <c r="F9" t="s">
        <v>11</v>
      </c>
      <c r="G9">
        <v>2</v>
      </c>
      <c r="H9">
        <v>0</v>
      </c>
      <c r="I9" s="2">
        <v>5000</v>
      </c>
      <c r="J9" s="13">
        <f>'Requirements 1-3'!J9</f>
        <v>0</v>
      </c>
      <c r="K9" s="13">
        <f>'Requirements 1-3'!K9</f>
        <v>0</v>
      </c>
    </row>
    <row r="10" spans="1:11" ht="16.2" x14ac:dyDescent="0.45">
      <c r="A10" t="s">
        <v>17</v>
      </c>
      <c r="B10" s="5">
        <f>B8-B9</f>
        <v>-700</v>
      </c>
      <c r="C10" s="5">
        <f>C8-C9</f>
        <v>900</v>
      </c>
      <c r="F10" t="s">
        <v>10</v>
      </c>
      <c r="G10">
        <v>0</v>
      </c>
      <c r="H10">
        <v>3</v>
      </c>
      <c r="I10" s="2">
        <v>4500</v>
      </c>
      <c r="J10" s="13">
        <f>'Requirements 1-3'!J10</f>
        <v>0</v>
      </c>
      <c r="K10" s="13">
        <f>'Requirements 1-3'!K10</f>
        <v>0</v>
      </c>
    </row>
    <row r="11" spans="1:11" ht="16.2" x14ac:dyDescent="0.45">
      <c r="A11" t="s">
        <v>26</v>
      </c>
      <c r="B11" s="5">
        <f>B10/G9</f>
        <v>-350</v>
      </c>
      <c r="C11" s="5">
        <f>C10/H10</f>
        <v>300</v>
      </c>
      <c r="I11" s="2"/>
      <c r="J11" s="14"/>
      <c r="K11" s="15"/>
    </row>
    <row r="13" spans="1:11" x14ac:dyDescent="0.3">
      <c r="B13" s="1" t="s">
        <v>6</v>
      </c>
      <c r="C13" s="1" t="s">
        <v>7</v>
      </c>
      <c r="D13" s="1" t="s">
        <v>3</v>
      </c>
      <c r="F13" s="21" t="s">
        <v>19</v>
      </c>
      <c r="G13" s="21"/>
      <c r="H13" s="21"/>
      <c r="I13" s="21"/>
      <c r="J13" s="21"/>
    </row>
    <row r="14" spans="1:11" x14ac:dyDescent="0.3">
      <c r="A14" t="s">
        <v>5</v>
      </c>
      <c r="B14" s="3">
        <f>B7*B8</f>
        <v>0</v>
      </c>
      <c r="C14" s="3">
        <f>C7*C8</f>
        <v>0</v>
      </c>
      <c r="D14" s="6">
        <f>SUM(B14:C14)</f>
        <v>0</v>
      </c>
      <c r="E14" s="1"/>
      <c r="F14" t="s">
        <v>18</v>
      </c>
      <c r="G14" s="1" t="s">
        <v>6</v>
      </c>
      <c r="H14" s="1" t="s">
        <v>7</v>
      </c>
      <c r="I14" s="1" t="s">
        <v>4</v>
      </c>
      <c r="J14" s="1" t="s">
        <v>14</v>
      </c>
      <c r="K14" s="1"/>
    </row>
    <row r="15" spans="1:11" ht="16.2" x14ac:dyDescent="0.45">
      <c r="A15" t="s">
        <v>1</v>
      </c>
      <c r="B15" s="4">
        <f>B7*B9</f>
        <v>0</v>
      </c>
      <c r="C15" s="4">
        <f>C7*C9</f>
        <v>0</v>
      </c>
      <c r="D15" s="9">
        <f>SUM(B15:C15)</f>
        <v>0</v>
      </c>
      <c r="E15" s="6"/>
      <c r="F15" t="s">
        <v>8</v>
      </c>
      <c r="G15" s="7">
        <f>G7*B7</f>
        <v>0</v>
      </c>
      <c r="H15" s="7">
        <f>H7*C7</f>
        <v>0</v>
      </c>
      <c r="I15" s="2">
        <f>SUM(G15:H15)</f>
        <v>0</v>
      </c>
      <c r="J15" s="2">
        <f>I7-I15</f>
        <v>4000</v>
      </c>
      <c r="K15" s="7"/>
    </row>
    <row r="16" spans="1:11" ht="16.2" x14ac:dyDescent="0.45">
      <c r="A16" t="s">
        <v>2</v>
      </c>
      <c r="B16" s="5">
        <f>B14-B15</f>
        <v>0</v>
      </c>
      <c r="C16" s="5">
        <f>C14-C15</f>
        <v>0</v>
      </c>
      <c r="D16" s="5">
        <f>D14-D15</f>
        <v>0</v>
      </c>
      <c r="E16" s="9"/>
      <c r="F16" t="s">
        <v>9</v>
      </c>
      <c r="G16" s="7">
        <f>G8*B7</f>
        <v>0</v>
      </c>
      <c r="H16" s="7">
        <f>H8*C7</f>
        <v>0</v>
      </c>
      <c r="I16" s="2">
        <f t="shared" ref="I16:I18" si="0">SUM(G16:H16)</f>
        <v>0</v>
      </c>
      <c r="J16" s="2">
        <f>I8-I16</f>
        <v>6000</v>
      </c>
      <c r="K16" s="7"/>
    </row>
    <row r="17" spans="2:11" x14ac:dyDescent="0.3">
      <c r="E17" s="3"/>
      <c r="F17" t="s">
        <v>11</v>
      </c>
      <c r="G17" s="7">
        <f>G9*B7</f>
        <v>0</v>
      </c>
      <c r="H17" s="7">
        <f>H9*C7</f>
        <v>0</v>
      </c>
      <c r="I17" s="2">
        <f t="shared" si="0"/>
        <v>0</v>
      </c>
      <c r="J17" s="8">
        <f>I9-I17</f>
        <v>5000</v>
      </c>
      <c r="K17" s="7"/>
    </row>
    <row r="18" spans="2:11" x14ac:dyDescent="0.3">
      <c r="B18" s="3"/>
      <c r="C18" s="3"/>
      <c r="F18" t="s">
        <v>10</v>
      </c>
      <c r="G18" s="7">
        <f>G10*B7</f>
        <v>0</v>
      </c>
      <c r="H18" s="7">
        <f>H10*C7</f>
        <v>0</v>
      </c>
      <c r="I18" s="2">
        <f t="shared" si="0"/>
        <v>0</v>
      </c>
      <c r="J18" s="8">
        <f>I10-I18</f>
        <v>4500</v>
      </c>
      <c r="K18" s="7"/>
    </row>
  </sheetData>
  <mergeCells count="10">
    <mergeCell ref="K5:K6"/>
    <mergeCell ref="F13:J13"/>
    <mergeCell ref="A1:J1"/>
    <mergeCell ref="A2:J2"/>
    <mergeCell ref="A4:D4"/>
    <mergeCell ref="F4:I4"/>
    <mergeCell ref="G5:G6"/>
    <mergeCell ref="H5:H6"/>
    <mergeCell ref="I5:I6"/>
    <mergeCell ref="J5:J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C6997-CD48-4251-B9A8-F0900E0C1A2A}">
  <dimension ref="A1:K18"/>
  <sheetViews>
    <sheetView zoomScaleNormal="100" workbookViewId="0">
      <selection activeCell="B7" sqref="B7"/>
    </sheetView>
  </sheetViews>
  <sheetFormatPr defaultRowHeight="14.4" x14ac:dyDescent="0.3"/>
  <cols>
    <col min="1" max="1" width="26.88671875" bestFit="1" customWidth="1"/>
    <col min="2" max="3" width="12.5546875" bestFit="1" customWidth="1"/>
    <col min="4" max="4" width="13.6640625" bestFit="1" customWidth="1"/>
    <col min="6" max="6" width="16.109375" bestFit="1" customWidth="1"/>
    <col min="7" max="7" width="15.44140625" bestFit="1" customWidth="1"/>
    <col min="8" max="9" width="15.44140625" customWidth="1"/>
    <col min="10" max="10" width="13" customWidth="1"/>
    <col min="11" max="11" width="13.88671875" customWidth="1"/>
  </cols>
  <sheetData>
    <row r="1" spans="1:11" ht="18" x14ac:dyDescent="0.35">
      <c r="A1" s="20" t="s">
        <v>23</v>
      </c>
      <c r="B1" s="20"/>
      <c r="C1" s="20"/>
      <c r="D1" s="20"/>
      <c r="E1" s="20"/>
      <c r="F1" s="20"/>
      <c r="G1" s="20"/>
      <c r="H1" s="20"/>
      <c r="I1" s="20"/>
      <c r="J1" s="20"/>
    </row>
    <row r="2" spans="1:11" ht="18" x14ac:dyDescent="0.35">
      <c r="A2" s="20" t="s">
        <v>24</v>
      </c>
      <c r="B2" s="20"/>
      <c r="C2" s="20"/>
      <c r="D2" s="20"/>
      <c r="E2" s="20"/>
      <c r="F2" s="20"/>
      <c r="G2" s="20"/>
      <c r="H2" s="20"/>
      <c r="I2" s="20"/>
      <c r="J2" s="20"/>
    </row>
    <row r="3" spans="1:11" ht="18" x14ac:dyDescent="0.35">
      <c r="A3" s="11"/>
      <c r="B3" s="11"/>
      <c r="C3" s="11"/>
      <c r="D3" s="11"/>
      <c r="E3" s="11"/>
      <c r="F3" s="11"/>
      <c r="G3" s="11"/>
      <c r="H3" s="11"/>
      <c r="I3" s="11"/>
      <c r="J3" s="11"/>
    </row>
    <row r="4" spans="1:11" x14ac:dyDescent="0.3">
      <c r="A4" s="21" t="s">
        <v>12</v>
      </c>
      <c r="B4" s="21"/>
      <c r="C4" s="21"/>
      <c r="D4" s="21"/>
      <c r="F4" s="21" t="s">
        <v>25</v>
      </c>
      <c r="G4" s="21"/>
      <c r="H4" s="21"/>
      <c r="I4" s="21"/>
      <c r="J4" s="10"/>
    </row>
    <row r="5" spans="1:11" x14ac:dyDescent="0.3">
      <c r="B5" s="10" t="s">
        <v>13</v>
      </c>
      <c r="C5" s="10"/>
      <c r="G5" s="22" t="s">
        <v>20</v>
      </c>
      <c r="H5" s="22" t="s">
        <v>21</v>
      </c>
      <c r="I5" s="22" t="s">
        <v>22</v>
      </c>
      <c r="J5" s="22" t="s">
        <v>27</v>
      </c>
      <c r="K5" s="22" t="s">
        <v>28</v>
      </c>
    </row>
    <row r="6" spans="1:11" x14ac:dyDescent="0.3">
      <c r="B6" s="1" t="s">
        <v>6</v>
      </c>
      <c r="C6" s="1" t="s">
        <v>7</v>
      </c>
      <c r="F6" t="s">
        <v>13</v>
      </c>
      <c r="G6" s="21"/>
      <c r="H6" s="21"/>
      <c r="I6" s="21"/>
      <c r="J6" s="21"/>
      <c r="K6" s="21"/>
    </row>
    <row r="7" spans="1:11" ht="16.2" x14ac:dyDescent="0.45">
      <c r="A7" t="s">
        <v>0</v>
      </c>
      <c r="B7" s="12">
        <f>'Requirement 7'!B7</f>
        <v>0</v>
      </c>
      <c r="C7" s="12">
        <f>'Requirement 7'!C7</f>
        <v>0</v>
      </c>
      <c r="F7" t="s">
        <v>8</v>
      </c>
      <c r="G7">
        <v>1</v>
      </c>
      <c r="H7">
        <v>2</v>
      </c>
      <c r="I7" s="2">
        <v>4000</v>
      </c>
      <c r="J7" s="13">
        <f>'Requirements 1-3'!J7</f>
        <v>0</v>
      </c>
      <c r="K7" s="13">
        <f>'Requirements 1-3'!K7</f>
        <v>0</v>
      </c>
    </row>
    <row r="8" spans="1:11" x14ac:dyDescent="0.3">
      <c r="A8" t="s">
        <v>16</v>
      </c>
      <c r="B8" s="3">
        <f>'Requirement 7'!B8</f>
        <v>0</v>
      </c>
      <c r="C8" s="3">
        <v>2100</v>
      </c>
      <c r="F8" t="s">
        <v>9</v>
      </c>
      <c r="G8">
        <v>2</v>
      </c>
      <c r="H8">
        <v>2</v>
      </c>
      <c r="I8" s="2">
        <v>6000</v>
      </c>
      <c r="J8" s="13">
        <f>'Requirements 1-3'!J8</f>
        <v>0</v>
      </c>
      <c r="K8" s="13">
        <f>'Requirements 1-3'!K8</f>
        <v>0</v>
      </c>
    </row>
    <row r="9" spans="1:11" ht="16.2" x14ac:dyDescent="0.45">
      <c r="A9" t="s">
        <v>15</v>
      </c>
      <c r="B9" s="4">
        <v>700</v>
      </c>
      <c r="C9" s="4">
        <v>1200</v>
      </c>
      <c r="F9" t="s">
        <v>11</v>
      </c>
      <c r="G9">
        <v>2</v>
      </c>
      <c r="H9">
        <v>0</v>
      </c>
      <c r="I9" s="2">
        <v>5000</v>
      </c>
      <c r="J9" s="13">
        <f>'Requirements 1-3'!J9</f>
        <v>0</v>
      </c>
      <c r="K9" s="13">
        <f>'Requirements 1-3'!K9</f>
        <v>0</v>
      </c>
    </row>
    <row r="10" spans="1:11" ht="16.2" x14ac:dyDescent="0.45">
      <c r="A10" t="s">
        <v>17</v>
      </c>
      <c r="B10" s="5">
        <f>B8-B9</f>
        <v>-700</v>
      </c>
      <c r="C10" s="5">
        <f>C8-C9</f>
        <v>900</v>
      </c>
      <c r="F10" t="s">
        <v>10</v>
      </c>
      <c r="G10">
        <v>0</v>
      </c>
      <c r="H10">
        <v>3</v>
      </c>
      <c r="I10" s="2">
        <v>4500</v>
      </c>
      <c r="J10" s="13">
        <f>'Requirements 1-3'!J10</f>
        <v>0</v>
      </c>
      <c r="K10" s="13">
        <f>'Requirements 1-3'!K10</f>
        <v>0</v>
      </c>
    </row>
    <row r="11" spans="1:11" ht="16.2" x14ac:dyDescent="0.45">
      <c r="A11" t="s">
        <v>26</v>
      </c>
      <c r="B11" s="5">
        <f>B10/G9</f>
        <v>-350</v>
      </c>
      <c r="C11" s="5">
        <f>C10/H10</f>
        <v>300</v>
      </c>
      <c r="I11" s="2"/>
      <c r="J11" s="14"/>
      <c r="K11" s="15"/>
    </row>
    <row r="13" spans="1:11" x14ac:dyDescent="0.3">
      <c r="B13" s="1" t="s">
        <v>6</v>
      </c>
      <c r="C13" s="1" t="s">
        <v>7</v>
      </c>
      <c r="D13" s="1" t="s">
        <v>3</v>
      </c>
      <c r="F13" s="21" t="s">
        <v>19</v>
      </c>
      <c r="G13" s="21"/>
      <c r="H13" s="21"/>
      <c r="I13" s="21"/>
      <c r="J13" s="21"/>
    </row>
    <row r="14" spans="1:11" x14ac:dyDescent="0.3">
      <c r="A14" t="s">
        <v>5</v>
      </c>
      <c r="B14" s="3">
        <f>B7*B8</f>
        <v>0</v>
      </c>
      <c r="C14" s="3">
        <f>C7*C8</f>
        <v>0</v>
      </c>
      <c r="D14" s="6">
        <f>SUM(B14:C14)</f>
        <v>0</v>
      </c>
      <c r="E14" s="1"/>
      <c r="F14" t="s">
        <v>18</v>
      </c>
      <c r="G14" s="1" t="s">
        <v>6</v>
      </c>
      <c r="H14" s="1" t="s">
        <v>7</v>
      </c>
      <c r="I14" s="1" t="s">
        <v>4</v>
      </c>
      <c r="J14" s="1" t="s">
        <v>14</v>
      </c>
      <c r="K14" s="1"/>
    </row>
    <row r="15" spans="1:11" ht="16.2" x14ac:dyDescent="0.45">
      <c r="A15" t="s">
        <v>1</v>
      </c>
      <c r="B15" s="4">
        <f>B7*B9</f>
        <v>0</v>
      </c>
      <c r="C15" s="4">
        <f>C7*C9</f>
        <v>0</v>
      </c>
      <c r="D15" s="9">
        <f>SUM(B15:C15)</f>
        <v>0</v>
      </c>
      <c r="E15" s="6"/>
      <c r="F15" t="s">
        <v>8</v>
      </c>
      <c r="G15" s="7">
        <f>G7*B7</f>
        <v>0</v>
      </c>
      <c r="H15" s="7">
        <f>H7*C7</f>
        <v>0</v>
      </c>
      <c r="I15" s="2">
        <f>SUM(G15:H15)</f>
        <v>0</v>
      </c>
      <c r="J15" s="2">
        <f>I7-I15</f>
        <v>4000</v>
      </c>
      <c r="K15" s="7"/>
    </row>
    <row r="16" spans="1:11" ht="16.2" x14ac:dyDescent="0.45">
      <c r="A16" t="s">
        <v>2</v>
      </c>
      <c r="B16" s="5">
        <f>B14-B15</f>
        <v>0</v>
      </c>
      <c r="C16" s="5">
        <f>C14-C15</f>
        <v>0</v>
      </c>
      <c r="D16" s="5">
        <f>D14-D15</f>
        <v>0</v>
      </c>
      <c r="E16" s="9"/>
      <c r="F16" t="s">
        <v>9</v>
      </c>
      <c r="G16" s="7">
        <f>G8*B7</f>
        <v>0</v>
      </c>
      <c r="H16" s="7">
        <f>H8*C7</f>
        <v>0</v>
      </c>
      <c r="I16" s="2">
        <f t="shared" ref="I16:I18" si="0">SUM(G16:H16)</f>
        <v>0</v>
      </c>
      <c r="J16" s="2">
        <f>I8-I16</f>
        <v>6000</v>
      </c>
      <c r="K16" s="7"/>
    </row>
    <row r="17" spans="2:11" x14ac:dyDescent="0.3">
      <c r="E17" s="3"/>
      <c r="F17" t="s">
        <v>11</v>
      </c>
      <c r="G17" s="7">
        <f>G9*B7</f>
        <v>0</v>
      </c>
      <c r="H17" s="7">
        <f>H9*C7</f>
        <v>0</v>
      </c>
      <c r="I17" s="2">
        <f t="shared" si="0"/>
        <v>0</v>
      </c>
      <c r="J17" s="8">
        <f>I9-I17</f>
        <v>5000</v>
      </c>
      <c r="K17" s="7"/>
    </row>
    <row r="18" spans="2:11" x14ac:dyDescent="0.3">
      <c r="B18" s="3"/>
      <c r="C18" s="3"/>
      <c r="F18" t="s">
        <v>10</v>
      </c>
      <c r="G18" s="7">
        <f>G10*B7</f>
        <v>0</v>
      </c>
      <c r="H18" s="7">
        <f>H10*C7</f>
        <v>0</v>
      </c>
      <c r="I18" s="2">
        <f t="shared" si="0"/>
        <v>0</v>
      </c>
      <c r="J18" s="8">
        <f>I10-I18</f>
        <v>4500</v>
      </c>
      <c r="K18" s="7"/>
    </row>
  </sheetData>
  <mergeCells count="10">
    <mergeCell ref="K5:K6"/>
    <mergeCell ref="F13:J13"/>
    <mergeCell ref="A1:J1"/>
    <mergeCell ref="A2:J2"/>
    <mergeCell ref="A4:D4"/>
    <mergeCell ref="F4:I4"/>
    <mergeCell ref="G5:G6"/>
    <mergeCell ref="H5:H6"/>
    <mergeCell ref="I5:I6"/>
    <mergeCell ref="J5:J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F3DAD-A684-454E-9A4A-FE0E132418F9}">
  <dimension ref="A1:A15"/>
  <sheetViews>
    <sheetView workbookViewId="0">
      <selection activeCell="N12" sqref="N12:N13"/>
    </sheetView>
  </sheetViews>
  <sheetFormatPr defaultRowHeight="14.4" x14ac:dyDescent="0.3"/>
  <sheetData>
    <row r="1" spans="1:1" ht="17.399999999999999" x14ac:dyDescent="0.3">
      <c r="A1" s="27"/>
    </row>
    <row r="2" spans="1:1" ht="18" x14ac:dyDescent="0.3">
      <c r="A2" s="28"/>
    </row>
    <row r="3" spans="1:1" ht="17.399999999999999" x14ac:dyDescent="0.3">
      <c r="A3" s="29"/>
    </row>
    <row r="4" spans="1:1" ht="17.399999999999999" x14ac:dyDescent="0.3">
      <c r="A4" s="30"/>
    </row>
    <row r="5" spans="1:1" ht="17.399999999999999" x14ac:dyDescent="0.3">
      <c r="A5" s="30"/>
    </row>
    <row r="6" spans="1:1" ht="17.399999999999999" x14ac:dyDescent="0.3">
      <c r="A6" s="30"/>
    </row>
    <row r="7" spans="1:1" ht="17.399999999999999" x14ac:dyDescent="0.3">
      <c r="A7" s="30"/>
    </row>
    <row r="8" spans="1:1" ht="18" x14ac:dyDescent="0.3">
      <c r="A8" s="31"/>
    </row>
    <row r="9" spans="1:1" ht="17.399999999999999" x14ac:dyDescent="0.3">
      <c r="A9" s="29"/>
    </row>
    <row r="10" spans="1:1" ht="17.399999999999999" x14ac:dyDescent="0.3">
      <c r="A10" s="29"/>
    </row>
    <row r="11" spans="1:1" ht="17.399999999999999" x14ac:dyDescent="0.3">
      <c r="A11" s="30"/>
    </row>
    <row r="12" spans="1:1" ht="17.399999999999999" x14ac:dyDescent="0.3">
      <c r="A12" s="30"/>
    </row>
    <row r="13" spans="1:1" ht="17.399999999999999" x14ac:dyDescent="0.3">
      <c r="A13" s="30"/>
    </row>
    <row r="14" spans="1:1" ht="18" x14ac:dyDescent="0.3">
      <c r="A14" s="31"/>
    </row>
    <row r="15" spans="1:1" ht="18" x14ac:dyDescent="0.3">
      <c r="A15" s="31"/>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BFDF989BE7FA42A8531A2483A498B5" ma:contentTypeVersion="15" ma:contentTypeDescription="Create a new document." ma:contentTypeScope="" ma:versionID="f7c5ec8c3d3868deaf519248bf783bfe">
  <xsd:schema xmlns:xsd="http://www.w3.org/2001/XMLSchema" xmlns:xs="http://www.w3.org/2001/XMLSchema" xmlns:p="http://schemas.microsoft.com/office/2006/metadata/properties" xmlns:ns2="60edea94-17e0-49b5-815a-95031838ec3a" xmlns:ns3="a74f5152-7f6a-4bd4-b869-6771941dbf7f" targetNamespace="http://schemas.microsoft.com/office/2006/metadata/properties" ma:root="true" ma:fieldsID="e12346a7f9771cd4ab8f51b347f39569" ns2:_="" ns3:_="">
    <xsd:import namespace="60edea94-17e0-49b5-815a-95031838ec3a"/>
    <xsd:import namespace="a74f5152-7f6a-4bd4-b869-6771941dbf7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edea94-17e0-49b5-815a-95031838ec3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7febd05-8df2-4d9c-9416-8735ea88008b}" ma:internalName="TaxCatchAll" ma:showField="CatchAllData" ma:web="60edea94-17e0-49b5-815a-95031838ec3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74f5152-7f6a-4bd4-b869-6771941dbf7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b8617a1-beef-4e24-867f-51551f54cfe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0edea94-17e0-49b5-815a-95031838ec3a" xsi:nil="true"/>
    <lcf76f155ced4ddcb4097134ff3c332f xmlns="a74f5152-7f6a-4bd4-b869-6771941dbf7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44F9EA2-49EF-4B2B-A969-A12E88C2EC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edea94-17e0-49b5-815a-95031838ec3a"/>
    <ds:schemaRef ds:uri="a74f5152-7f6a-4bd4-b869-6771941dbf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DA4739-0D2C-4E97-8B34-E2FAB24C0C2C}">
  <ds:schemaRefs>
    <ds:schemaRef ds:uri="http://schemas.microsoft.com/sharepoint/v3/contenttype/forms"/>
  </ds:schemaRefs>
</ds:datastoreItem>
</file>

<file path=customXml/itemProps3.xml><?xml version="1.0" encoding="utf-8"?>
<ds:datastoreItem xmlns:ds="http://schemas.openxmlformats.org/officeDocument/2006/customXml" ds:itemID="{2E496780-87D6-4A42-B4CA-0EC88A8ED322}">
  <ds:schemaRefs>
    <ds:schemaRef ds:uri="http://schemas.microsoft.com/office/2006/metadata/properties"/>
    <ds:schemaRef ds:uri="http://schemas.microsoft.com/office/infopath/2007/PartnerControls"/>
    <ds:schemaRef ds:uri="60edea94-17e0-49b5-815a-95031838ec3a"/>
    <ds:schemaRef ds:uri="a74f5152-7f6a-4bd4-b869-6771941dbf7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Requirements 1-3</vt:lpstr>
      <vt:lpstr>Requirement 4</vt:lpstr>
      <vt:lpstr>Requirement 5</vt:lpstr>
      <vt:lpstr>Requirement 7</vt:lpstr>
      <vt:lpstr>Requirement 8</vt:lpstr>
      <vt:lpstr> Solver Tutorial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 Brewer</dc:creator>
  <cp:lastModifiedBy>Julie M. Hampton</cp:lastModifiedBy>
  <dcterms:created xsi:type="dcterms:W3CDTF">2019-09-06T12:50:37Z</dcterms:created>
  <dcterms:modified xsi:type="dcterms:W3CDTF">2023-02-10T22:33:31Z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0x01010051BFDF989BE7FA42A8531A2483A498B5</vt:lpwstr>
  </property>
</Properties>
</file>